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macho\Desktop\CONCENTRADO CIERRE\INFORMACIÓN PRESUPUESTARIA\"/>
    </mc:Choice>
  </mc:AlternateContent>
  <xr:revisionPtr revIDLastSave="0" documentId="13_ncr:1_{A8C16555-9104-41CE-9D86-1609E0599E7D}" xr6:coauthVersionLast="47" xr6:coauthVersionMax="47" xr10:uidLastSave="{00000000-0000-0000-0000-000000000000}"/>
  <bookViews>
    <workbookView xWindow="-110" yWindow="-110" windowWidth="19420" windowHeight="11500" tabRatio="885" activeTab="1" xr2:uid="{00000000-000D-0000-FFFF-FFFF00000000}"/>
  </bookViews>
  <sheets>
    <sheet name="CA" sheetId="4" r:id="rId1"/>
    <sheet name="COG" sheetId="9" r:id="rId2"/>
    <sheet name="CTG" sheetId="10" r:id="rId3"/>
    <sheet name="CFG" sheetId="11" r:id="rId4"/>
  </sheets>
  <definedNames>
    <definedName name="_xlnm._FilterDatabase" localSheetId="3" hidden="1">CFG!$A$3:$G$40</definedName>
    <definedName name="_xlnm._FilterDatabase" localSheetId="1" hidden="1">COG!$A$3:$G$76</definedName>
    <definedName name="_xlnm.Print_Area" localSheetId="0">CA!$A$1:$H$88</definedName>
    <definedName name="_xlnm.Print_Area" localSheetId="1">COG!$A$1:$G$99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9" l="1"/>
  <c r="D40" i="11"/>
  <c r="G40" i="11" s="1"/>
  <c r="D39" i="11"/>
  <c r="G39" i="11" s="1"/>
  <c r="D38" i="11"/>
  <c r="D36" i="11" s="1"/>
  <c r="D37" i="11"/>
  <c r="G37" i="11" s="1"/>
  <c r="F36" i="11"/>
  <c r="E36" i="11"/>
  <c r="E42" i="11" s="1"/>
  <c r="C36" i="11"/>
  <c r="C42" i="11" s="1"/>
  <c r="B36" i="11"/>
  <c r="B42" i="11" s="1"/>
  <c r="D34" i="11"/>
  <c r="G34" i="11" s="1"/>
  <c r="D33" i="11"/>
  <c r="G33" i="11" s="1"/>
  <c r="D32" i="11"/>
  <c r="G32" i="11" s="1"/>
  <c r="D31" i="11"/>
  <c r="G31" i="11" s="1"/>
  <c r="D30" i="11"/>
  <c r="G30" i="11" s="1"/>
  <c r="D29" i="11"/>
  <c r="G29" i="11" s="1"/>
  <c r="D28" i="11"/>
  <c r="G28" i="11" s="1"/>
  <c r="D27" i="11"/>
  <c r="D25" i="11" s="1"/>
  <c r="D26" i="11"/>
  <c r="G26" i="11" s="1"/>
  <c r="F25" i="11"/>
  <c r="E25" i="11"/>
  <c r="C25" i="11"/>
  <c r="B25" i="11"/>
  <c r="G23" i="11"/>
  <c r="G22" i="11"/>
  <c r="G21" i="11"/>
  <c r="G19" i="11"/>
  <c r="G16" i="11" s="1"/>
  <c r="G18" i="11"/>
  <c r="F16" i="11"/>
  <c r="E16" i="11"/>
  <c r="D16" i="11"/>
  <c r="C16" i="11"/>
  <c r="B16" i="11"/>
  <c r="G14" i="11"/>
  <c r="D14" i="11"/>
  <c r="D13" i="11"/>
  <c r="G13" i="11" s="1"/>
  <c r="G12" i="11"/>
  <c r="D12" i="11"/>
  <c r="D11" i="11"/>
  <c r="G11" i="11" s="1"/>
  <c r="G10" i="11"/>
  <c r="D10" i="11"/>
  <c r="D9" i="11"/>
  <c r="G9" i="11" s="1"/>
  <c r="G8" i="11"/>
  <c r="D8" i="11"/>
  <c r="D7" i="11"/>
  <c r="G7" i="11" s="1"/>
  <c r="F6" i="11"/>
  <c r="E6" i="11"/>
  <c r="D6" i="11"/>
  <c r="C6" i="11"/>
  <c r="B6" i="11"/>
  <c r="F16" i="10"/>
  <c r="E16" i="10"/>
  <c r="D16" i="10"/>
  <c r="C16" i="10"/>
  <c r="B16" i="10"/>
  <c r="G14" i="10"/>
  <c r="G12" i="10"/>
  <c r="G10" i="10"/>
  <c r="G16" i="10" s="1"/>
  <c r="D76" i="9"/>
  <c r="G76" i="9" s="1"/>
  <c r="D75" i="9"/>
  <c r="G75" i="9" s="1"/>
  <c r="G74" i="9"/>
  <c r="D74" i="9"/>
  <c r="D73" i="9"/>
  <c r="G73" i="9" s="1"/>
  <c r="D72" i="9"/>
  <c r="G72" i="9" s="1"/>
  <c r="D71" i="9"/>
  <c r="G71" i="9" s="1"/>
  <c r="D70" i="9"/>
  <c r="G70" i="9" s="1"/>
  <c r="F69" i="9"/>
  <c r="E69" i="9"/>
  <c r="C69" i="9"/>
  <c r="B69" i="9"/>
  <c r="D69" i="9" s="1"/>
  <c r="D68" i="9"/>
  <c r="G68" i="9" s="1"/>
  <c r="D67" i="9"/>
  <c r="G67" i="9" s="1"/>
  <c r="D66" i="9"/>
  <c r="G66" i="9" s="1"/>
  <c r="F65" i="9"/>
  <c r="E65" i="9"/>
  <c r="C65" i="9"/>
  <c r="B65" i="9"/>
  <c r="D65" i="9" s="1"/>
  <c r="G65" i="9" s="1"/>
  <c r="D64" i="9"/>
  <c r="G64" i="9" s="1"/>
  <c r="D63" i="9"/>
  <c r="G63" i="9" s="1"/>
  <c r="D62" i="9"/>
  <c r="G62" i="9" s="1"/>
  <c r="D61" i="9"/>
  <c r="G61" i="9" s="1"/>
  <c r="D60" i="9"/>
  <c r="G60" i="9" s="1"/>
  <c r="D59" i="9"/>
  <c r="G59" i="9" s="1"/>
  <c r="D58" i="9"/>
  <c r="G58" i="9" s="1"/>
  <c r="F57" i="9"/>
  <c r="E57" i="9"/>
  <c r="C57" i="9"/>
  <c r="B57" i="9"/>
  <c r="D57" i="9" s="1"/>
  <c r="D56" i="9"/>
  <c r="G56" i="9" s="1"/>
  <c r="D55" i="9"/>
  <c r="G55" i="9" s="1"/>
  <c r="D54" i="9"/>
  <c r="G54" i="9" s="1"/>
  <c r="F53" i="9"/>
  <c r="E53" i="9"/>
  <c r="C53" i="9"/>
  <c r="B53" i="9"/>
  <c r="F43" i="9"/>
  <c r="E43" i="9"/>
  <c r="B43" i="9"/>
  <c r="D42" i="9"/>
  <c r="G42" i="9" s="1"/>
  <c r="D41" i="9"/>
  <c r="G41" i="9" s="1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F33" i="9"/>
  <c r="E33" i="9"/>
  <c r="C33" i="9"/>
  <c r="B33" i="9"/>
  <c r="F23" i="9"/>
  <c r="E23" i="9"/>
  <c r="E77" i="9" s="1"/>
  <c r="B23" i="9"/>
  <c r="D53" i="9" l="1"/>
  <c r="G53" i="9" s="1"/>
  <c r="F42" i="11"/>
  <c r="G6" i="11"/>
  <c r="D42" i="11"/>
  <c r="G36" i="11"/>
  <c r="G25" i="11"/>
  <c r="G27" i="11"/>
  <c r="G38" i="11"/>
  <c r="G57" i="9"/>
  <c r="G69" i="9"/>
  <c r="C77" i="9"/>
  <c r="D33" i="9"/>
  <c r="G33" i="9" s="1"/>
  <c r="F77" i="9"/>
  <c r="D43" i="9"/>
  <c r="G43" i="9" s="1"/>
  <c r="D23" i="9"/>
  <c r="G23" i="9" s="1"/>
  <c r="B77" i="9"/>
  <c r="G77" i="9" l="1"/>
  <c r="G42" i="11"/>
  <c r="D77" i="9"/>
  <c r="F64" i="4"/>
  <c r="E64" i="4"/>
  <c r="C64" i="4"/>
  <c r="D62" i="4"/>
  <c r="G62" i="4" s="1"/>
  <c r="D60" i="4"/>
  <c r="G60" i="4" s="1"/>
  <c r="D58" i="4"/>
  <c r="G58" i="4" s="1"/>
  <c r="D56" i="4"/>
  <c r="G56" i="4" s="1"/>
  <c r="D54" i="4"/>
  <c r="G54" i="4" s="1"/>
  <c r="D52" i="4"/>
  <c r="G52" i="4" s="1"/>
  <c r="D50" i="4"/>
  <c r="G50" i="4" s="1"/>
  <c r="B64" i="4"/>
  <c r="F42" i="4"/>
  <c r="E42" i="4"/>
  <c r="C42" i="4"/>
  <c r="B42" i="4"/>
  <c r="F28" i="4"/>
  <c r="E28" i="4"/>
  <c r="C28" i="4"/>
  <c r="B28" i="4"/>
  <c r="G42" i="4" l="1"/>
  <c r="G64" i="4"/>
  <c r="D42" i="4"/>
  <c r="D64" i="4"/>
  <c r="G28" i="4"/>
  <c r="D28" i="4"/>
</calcChain>
</file>

<file path=xl/sharedStrings.xml><?xml version="1.0" encoding="utf-8"?>
<sst xmlns="http://schemas.openxmlformats.org/spreadsheetml/2006/main" count="219" uniqueCount="158">
  <si>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</si>
  <si>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</si>
  <si>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</si>
  <si>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</si>
  <si>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</si>
  <si>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</si>
  <si>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</si>
  <si>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</si>
  <si>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</si>
  <si>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</si>
  <si>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</si>
  <si>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</si>
  <si>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</si>
  <si>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</si>
  <si>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</si>
  <si>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</si>
  <si>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</si>
  <si>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</si>
  <si>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</si>
  <si>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</si>
  <si>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</si>
  <si>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</si>
  <si>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</si>
  <si>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</si>
  <si>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</si>
  <si>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</si>
  <si>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</si>
  <si>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</si>
  <si>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</si>
  <si>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</si>
  <si>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</si>
  <si>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</si>
  <si>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</si>
  <si>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</si>
  <si>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</si>
  <si>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</si>
  <si>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</si>
  <si>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</si>
  <si>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</si>
  <si>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</si>
  <si>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</si>
  <si>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</si>
  <si>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</si>
  <si>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</si>
  <si>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</si>
  <si>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</si>
  <si>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</si>
  <si>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</si>
  <si>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</si>
  <si>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</si>
  <si>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</si>
  <si>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</si>
  <si>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</si>
  <si>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</si>
  <si>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</si>
  <si>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</si>
  <si>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</si>
  <si>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</si>
  <si>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</si>
  <si>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</si>
  <si>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</si>
  <si>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</si>
  <si>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</si>
  <si>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</si>
  <si>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</si>
  <si>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</si>
  <si>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</si>
  <si>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</si>
  <si>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</si>
  <si>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</si>
  <si>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</si>
  <si>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</si>
  <si>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</si>
  <si>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</si>
  <si>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</si>
  <si>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</si>
  <si>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</si>
  <si>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</si>
  <si>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</si>
  <si>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</si>
  <si>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</si>
  <si>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</si>
  <si>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</si>
  <si>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</si>
  <si>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</si>
  <si>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</si>
  <si>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</si>
  <si>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</si>
  <si>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</si>
  <si>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</si>
  <si>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</si>
  <si>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</si>
  <si>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</si>
  <si>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</si>
  <si>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</si>
  <si>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</si>
  <si>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</si>
  <si>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</si>
  <si>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</si>
  <si>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</si>
  <si>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</si>
  <si>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</si>
  <si>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</si>
  <si>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</si>
  <si>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</si>
  <si>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</si>
  <si>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</si>
  <si>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</si>
  <si>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</si>
  <si>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</si>
  <si>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</si>
  <si>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</si>
  <si>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</si>
  <si>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</si>
  <si>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</si>
  <si>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</si>
  <si>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</si>
  <si>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</si>
  <si>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</si>
  <si>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</si>
  <si>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</si>
  <si>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</si>
  <si>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</si>
  <si>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</si>
  <si>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</si>
  <si>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</si>
  <si>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</si>
  <si>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</si>
  <si>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</si>
  <si>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DESPACHO DEL DIRECTOR GENERAL</t>
  </si>
  <si>
    <t>JEFATURA JURÍDICA</t>
  </si>
  <si>
    <t>UNIDAD DE TECNOLOGÍAS DE LA INFORMACIÓN</t>
  </si>
  <si>
    <t>GERENCIA DE ADMINISTRACIÓN Y FINANZAS</t>
  </si>
  <si>
    <t>JEFATURA DE CONTABILIDAD Y CONTROL PRESUPUESTAL</t>
  </si>
  <si>
    <t>JEFATURA DE SERVICIOS GENERALES Y CONTROL PATRIMONIAL</t>
  </si>
  <si>
    <t>JEFATURA DE PLANEACIÓN Y DESARROLLO INSTITUCIONAL</t>
  </si>
  <si>
    <t>GERENCIA DE PROMOCIÓN Y FOMENTO</t>
  </si>
  <si>
    <t>UNIDAD DE MARKETING</t>
  </si>
  <si>
    <t>JEFATURA DE PROGRAMACIÓN Y LOGÍSTICA</t>
  </si>
  <si>
    <t>COORDINACIÓN DE ATENCIÓN AL USUARIO</t>
  </si>
  <si>
    <t>JEFATURA DE FOMENTO DE ACTIVIDADES TURÍSTICAS, RECREATIVAS Y EDUCACIÓN AMBIENTAL</t>
  </si>
  <si>
    <t>GERENCIA DE CONSERVACIÓN Y PROTECCIÓN AMBIENTAL</t>
  </si>
  <si>
    <t>COORDINACIÓN DE POLÍTICA Y GESTIÓN AMBIENTAL</t>
  </si>
  <si>
    <t>COORDINACIÓN DE PROYECTOS</t>
  </si>
  <si>
    <t>COORDINACIÓN DE MANTENIMIENTO DE INFRAESTRUCTURA FÍSICA</t>
  </si>
  <si>
    <t>GERENCIA DE OPERACIONES Y VIGILANCIA AMBIENTAL</t>
  </si>
  <si>
    <t>COORDINACIÓN OPERATIVA</t>
  </si>
  <si>
    <t>COORDINACIÓN DE VIGILANCIA AMBIENTAL Y SUPERVISIÓN DE OPERACIONES ÁEREAS NORTE, ORIENTE</t>
  </si>
  <si>
    <t>COORDINACIÓN DE VIGILANCIA AMBIENTAL Y SUPERVISIÓN DE OPERACIONES ÁEREAS PONIENTE, SUR</t>
  </si>
  <si>
    <t>SUPERVISIÓN DE VIGILANCIA</t>
  </si>
  <si>
    <t>ÓRGANO INTERNO DE CONTROL</t>
  </si>
  <si>
    <t>Este formato no se llena porque la información del Presupuesto de Egresos de este Patronato está contemplado dentro del Sector Paramunicipal del Municipio de León.</t>
  </si>
  <si>
    <t>PARQUE ECOLÓGICO METROPOLITANO DE LEÓN, GTO. "ELISEO MARTÍNEZ PÉREZ"
Estado Analítico del Ejercicio del Presupuesto de Egresos
Clasificación por Objeto del Gasto (Capítulo y Concepto)
Del 1 de Enero al 31 de diciembre  de 2024</t>
  </si>
  <si>
    <t>PARQUE ECOLÓGICO METROPOLITANO DE LEÓN, GTO. "ELISEO MARTÍNEZ PÉREZ"
Estado Analítico del Ejercicio del Presupuesto de Egresos
Clasificación Administrativa
Del 1 de Enero al 31 de diciembre de 2024</t>
  </si>
  <si>
    <t>PARQUE ECOLÓGICO METROPOLITANO DE LEÓN, GTO. "ELISEO MARTÍNEZ PÉREZ"
Estado Analítico del Ejercicio del Presupuesto de Egresos
Clasificación Económica (por Tipo de Gasto)
Del 1 de Enero al 31 de diciembre de 2024</t>
  </si>
  <si>
    <t>PARQUE ECOLÓGICO METROPOLITANO DE LEÓN, GTO. "ELISEO MARTÍNEZ PÉREZ"
Estado Analítico del Ejercicio del Presupuesto de Egresos
Clasificación Funcional (Finalidad y Función)
Del 1 de Enero al 31 de diciembre de 2024</t>
  </si>
  <si>
    <t xml:space="preserve"> PARQUE ECOLÓGICO METROPOLITANO DE LEÓN, GTO."Eliseo Perez Martinez"
Estado Analítico del Ejercicio del Presupuesto de Egresos
Clasificación Administrativa (Poderes)
Del 1 de Enero al 31 de Diciembre de 2024</t>
  </si>
  <si>
    <t>PARQUE ECOLÓGICO METROPOLITANO DE LEÓN, GTO. "Eliseo Perez Martinez"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</si>
</sst>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</font>
    <font>
      <sz val="8"/>
      <color rgb="FFFF0000"/>
      <name val="Arial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8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4" fontId="2" fillId="0" borderId="3" xfId="0" applyNumberFormat="1" applyFont="1" applyBorder="1" applyProtection="1">
      <protection locked="0"/>
    </xf>
    <xf numFmtId="2" fontId="7" fillId="0" borderId="12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Protection="1">
      <protection locked="0"/>
    </xf>
    <xf numFmtId="165" fontId="7" fillId="0" borderId="12" xfId="0" applyNumberFormat="1" applyFont="1" applyBorder="1" applyAlignment="1">
      <alignment horizontal="right" vertical="top"/>
    </xf>
    <xf numFmtId="49" fontId="7" fillId="0" borderId="3" xfId="0" applyNumberFormat="1" applyFont="1" applyBorder="1" applyAlignment="1">
      <alignment horizontal="justify" vertical="center" wrapText="1"/>
    </xf>
    <xf numFmtId="4" fontId="8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6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4" fontId="2" fillId="0" borderId="4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2" fontId="9" fillId="0" borderId="12" xfId="0" applyNumberFormat="1" applyFont="1" applyBorder="1" applyProtection="1">
      <protection locked="0"/>
    </xf>
    <xf numFmtId="0" fontId="9" fillId="0" borderId="12" xfId="9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9" fillId="0" borderId="1" xfId="9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9" fillId="0" borderId="10" xfId="9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right" vertical="center"/>
    </xf>
    <xf numFmtId="4" fontId="11" fillId="0" borderId="12" xfId="0" applyNumberFormat="1" applyFont="1" applyBorder="1" applyProtection="1">
      <protection locked="0"/>
    </xf>
    <xf numFmtId="165" fontId="7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wrapText="1" indent="1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12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1" xfId="9" applyFont="1" applyBorder="1" applyAlignment="1">
      <alignment horizontal="center" vertical="center" wrapText="1"/>
    </xf>
    <xf numFmtId="0" fontId="2" fillId="0" borderId="0" xfId="9" applyFont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1367298</xdr:colOff>
      <xdr:row>72</xdr:row>
      <xdr:rowOff>92927</xdr:rowOff>
    </xdr:from>
    <xdr:to>
      <xdr:col>5</xdr:col>
      <xdr:colOff>1013951</xdr:colOff>
      <xdr:row>77</xdr:row>
      <xdr:rowOff>73970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367298" y="11384021"/>
          <a:ext cx="8424205" cy="609428"/>
          <a:chOff x="2157412" y="2014538"/>
          <a:chExt cx="6567488" cy="677863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2227620</xdr:colOff>
      <xdr:row>83</xdr:row>
      <xdr:rowOff>92177</xdr:rowOff>
    </xdr:from>
    <xdr:to>
      <xdr:col>5</xdr:col>
      <xdr:colOff>929302</xdr:colOff>
      <xdr:row>88</xdr:row>
      <xdr:rowOff>78709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2227620" y="11650201"/>
          <a:ext cx="6572609" cy="626653"/>
          <a:chOff x="2157412" y="2014538"/>
          <a:chExt cx="6567488" cy="677862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26</xdr:row>
      <xdr:rowOff>38100</xdr:rowOff>
    </xdr:from>
    <xdr:to>
      <xdr:col>5</xdr:col>
      <xdr:colOff>833438</xdr:colOff>
      <xdr:row>31</xdr:row>
      <xdr:rowOff>1587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81100" y="4041698"/>
          <a:ext cx="6559899" cy="582999"/>
          <a:chOff x="2157412" y="2014538"/>
          <a:chExt cx="6567488" cy="677862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47</xdr:row>
      <xdr:rowOff>104775</xdr:rowOff>
    </xdr:from>
    <xdr:to>
      <xdr:col>5</xdr:col>
      <xdr:colOff>866775</xdr:colOff>
      <xdr:row>52</xdr:row>
      <xdr:rowOff>68262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1657350" y="6880225"/>
          <a:ext cx="7915275" cy="598487"/>
          <a:chOff x="2157412" y="2014538"/>
          <a:chExt cx="7915275" cy="677862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4049712" cy="60901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H66"/>
  <sheetViews>
    <sheetView showGridLines="0" topLeftCell="C1" zoomScale="96" zoomScaleNormal="96" workbookViewId="0">
      <selection activeCell="C12" sqref="A12:XFD12"/>
    </sheetView>
  </sheetViews>
  <sheetFormatPr baseColWidth="10" defaultColWidth="12" defaultRowHeight="10" x14ac:dyDescent="0.2"/>
  <cols>
    <col min="1" max="1" width="80.44140625" style="1" customWidth="1"/>
    <col min="2" max="7" width="18.33203125" style="1" customWidth="1"/>
    <col min="8" max="16384" width="12" style="1"/>
  </cols>
  <sheetData>
    <row r="1" spans="1:8" ht="45" customHeight="1" x14ac:dyDescent="0.2">
      <c r="A1" s="68" t="s">
        <v>153</v>
      </c>
      <c r="B1" s="69"/>
      <c r="C1" s="69"/>
      <c r="D1" s="69"/>
      <c r="E1" s="69"/>
      <c r="F1" s="69"/>
      <c r="G1" s="70"/>
    </row>
    <row r="2" spans="1:8" ht="12.65" customHeight="1" x14ac:dyDescent="0.2">
      <c r="A2" s="29"/>
      <c r="B2" s="28"/>
      <c r="C2" s="28"/>
      <c r="D2" s="28"/>
      <c r="E2" s="28"/>
      <c r="F2" s="28"/>
      <c r="G2" s="30"/>
    </row>
    <row r="3" spans="1:8" ht="10.5" x14ac:dyDescent="0.2">
      <c r="A3" s="24"/>
      <c r="B3" s="21"/>
      <c r="C3" s="22"/>
      <c r="D3" s="19" t="s">
        <v>57</v>
      </c>
      <c r="E3" s="22"/>
      <c r="F3" s="23"/>
      <c r="G3" s="66" t="s">
        <v>56</v>
      </c>
    </row>
    <row r="4" spans="1:8" ht="25" customHeight="1" x14ac:dyDescent="0.2">
      <c r="A4" s="20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67"/>
    </row>
    <row r="5" spans="1:8" ht="10.5" x14ac:dyDescent="0.2">
      <c r="A5" s="25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8" ht="10.5" x14ac:dyDescent="0.2">
      <c r="A6" s="37" t="s">
        <v>129</v>
      </c>
      <c r="B6" s="60">
        <v>1892919.27</v>
      </c>
      <c r="C6" s="60">
        <v>512780.4</v>
      </c>
      <c r="D6" s="62">
        <v>2405699.67</v>
      </c>
      <c r="E6" s="60">
        <v>2353809.39</v>
      </c>
      <c r="F6" s="60">
        <v>2353809.39</v>
      </c>
      <c r="G6" s="60">
        <v>51890.28</v>
      </c>
    </row>
    <row r="7" spans="1:8" ht="10.5" x14ac:dyDescent="0.2">
      <c r="A7" s="37" t="s">
        <v>130</v>
      </c>
      <c r="B7" s="42">
        <v>625779.48</v>
      </c>
      <c r="C7" s="42">
        <v>17240.580000000002</v>
      </c>
      <c r="D7" s="40">
        <v>643020.06000000006</v>
      </c>
      <c r="E7" s="42">
        <v>597188.24</v>
      </c>
      <c r="F7" s="42">
        <v>597188.24</v>
      </c>
      <c r="G7" s="42">
        <v>45831.82</v>
      </c>
    </row>
    <row r="8" spans="1:8" ht="10.5" x14ac:dyDescent="0.2">
      <c r="A8" s="37" t="s">
        <v>131</v>
      </c>
      <c r="B8" s="42">
        <v>1704013.29</v>
      </c>
      <c r="C8" s="42">
        <v>856311.92</v>
      </c>
      <c r="D8" s="40">
        <v>2560325.21</v>
      </c>
      <c r="E8" s="42">
        <v>1851552.64</v>
      </c>
      <c r="F8" s="42">
        <v>1851552.64</v>
      </c>
      <c r="G8" s="42">
        <v>708772.57</v>
      </c>
    </row>
    <row r="9" spans="1:8" ht="10.5" x14ac:dyDescent="0.2">
      <c r="A9" s="37" t="s">
        <v>132</v>
      </c>
      <c r="B9" s="42">
        <v>2057542.28</v>
      </c>
      <c r="C9" s="42">
        <v>985711.35</v>
      </c>
      <c r="D9" s="40">
        <v>3043253.63</v>
      </c>
      <c r="E9" s="42">
        <v>1793258.6</v>
      </c>
      <c r="F9" s="42">
        <v>1793258.6</v>
      </c>
      <c r="G9" s="42">
        <v>1249995.03</v>
      </c>
    </row>
    <row r="10" spans="1:8" ht="10.5" x14ac:dyDescent="0.2">
      <c r="A10" s="37" t="s">
        <v>133</v>
      </c>
      <c r="B10" s="42">
        <v>3467278.65</v>
      </c>
      <c r="C10" s="42">
        <v>-1743195.14</v>
      </c>
      <c r="D10" s="40">
        <v>1724083.51</v>
      </c>
      <c r="E10" s="42">
        <v>1673705.38</v>
      </c>
      <c r="F10" s="42">
        <v>1673705.38</v>
      </c>
      <c r="G10" s="42">
        <v>50378.13</v>
      </c>
    </row>
    <row r="11" spans="1:8" ht="10.5" x14ac:dyDescent="0.2">
      <c r="A11" s="37" t="s">
        <v>134</v>
      </c>
      <c r="B11" s="42">
        <v>6128382.8300000001</v>
      </c>
      <c r="C11" s="42">
        <v>675544.21</v>
      </c>
      <c r="D11" s="40">
        <v>6803927.04</v>
      </c>
      <c r="E11" s="42">
        <v>6754647.9299999997</v>
      </c>
      <c r="F11" s="42">
        <v>6754647.9299999997</v>
      </c>
      <c r="G11" s="42">
        <v>49279.11</v>
      </c>
    </row>
    <row r="12" spans="1:8" ht="10.5" x14ac:dyDescent="0.2">
      <c r="A12" s="37" t="s">
        <v>135</v>
      </c>
      <c r="B12" s="42">
        <v>1557977.92</v>
      </c>
      <c r="C12" s="42">
        <v>449732.7</v>
      </c>
      <c r="D12" s="40">
        <v>2007710.62</v>
      </c>
      <c r="E12" s="42">
        <v>1887446.77</v>
      </c>
      <c r="F12" s="42">
        <v>1887446.77</v>
      </c>
      <c r="G12" s="42">
        <v>120263.85</v>
      </c>
      <c r="H12" s="65"/>
    </row>
    <row r="13" spans="1:8" ht="10.5" x14ac:dyDescent="0.2">
      <c r="A13" s="37" t="s">
        <v>136</v>
      </c>
      <c r="B13" s="42">
        <v>2630565.0099999998</v>
      </c>
      <c r="C13" s="42">
        <v>-383862.96</v>
      </c>
      <c r="D13" s="40">
        <v>2246702.0499999998</v>
      </c>
      <c r="E13" s="42">
        <v>1965416.17</v>
      </c>
      <c r="F13" s="42">
        <v>1965416.17</v>
      </c>
      <c r="G13" s="42">
        <v>281285.88</v>
      </c>
    </row>
    <row r="14" spans="1:8" ht="10.5" x14ac:dyDescent="0.2">
      <c r="A14" s="37" t="s">
        <v>137</v>
      </c>
      <c r="B14" s="42">
        <v>997877.94</v>
      </c>
      <c r="C14" s="42">
        <v>464637.95</v>
      </c>
      <c r="D14" s="40">
        <v>1462515.89</v>
      </c>
      <c r="E14" s="42">
        <v>1401017.64</v>
      </c>
      <c r="F14" s="42">
        <v>1401017.64</v>
      </c>
      <c r="G14" s="42">
        <v>61498.25</v>
      </c>
    </row>
    <row r="15" spans="1:8" ht="10.5" x14ac:dyDescent="0.2">
      <c r="A15" s="37" t="s">
        <v>138</v>
      </c>
      <c r="B15" s="42">
        <v>1089420.8899999999</v>
      </c>
      <c r="C15" s="42">
        <v>-462906.33</v>
      </c>
      <c r="D15" s="40">
        <v>626514.56000000006</v>
      </c>
      <c r="E15" s="42">
        <v>531827.24</v>
      </c>
      <c r="F15" s="42">
        <v>531827.24</v>
      </c>
      <c r="G15" s="42">
        <v>94687.32</v>
      </c>
    </row>
    <row r="16" spans="1:8" ht="10.5" x14ac:dyDescent="0.2">
      <c r="A16" s="37" t="s">
        <v>139</v>
      </c>
      <c r="B16" s="42">
        <v>445787.71</v>
      </c>
      <c r="C16" s="42">
        <v>2120550.4300000002</v>
      </c>
      <c r="D16" s="40">
        <v>2566338.14</v>
      </c>
      <c r="E16" s="42">
        <v>2562457.61</v>
      </c>
      <c r="F16" s="42">
        <v>2562457.61</v>
      </c>
      <c r="G16" s="42">
        <v>3880.53</v>
      </c>
    </row>
    <row r="17" spans="1:7" ht="10.5" x14ac:dyDescent="0.2">
      <c r="A17" s="37" t="s">
        <v>140</v>
      </c>
      <c r="B17" s="42">
        <v>1108885.31</v>
      </c>
      <c r="C17" s="42">
        <v>-419059.63</v>
      </c>
      <c r="D17" s="40">
        <v>689825.68</v>
      </c>
      <c r="E17" s="42">
        <v>656761.67000000004</v>
      </c>
      <c r="F17" s="42">
        <v>656761.67000000004</v>
      </c>
      <c r="G17" s="42">
        <v>33064.01</v>
      </c>
    </row>
    <row r="18" spans="1:7" ht="10.5" x14ac:dyDescent="0.2">
      <c r="A18" s="37" t="s">
        <v>141</v>
      </c>
      <c r="B18" s="42">
        <v>1095283.3500000001</v>
      </c>
      <c r="C18" s="42">
        <v>452604.31</v>
      </c>
      <c r="D18" s="40">
        <v>1547887.66</v>
      </c>
      <c r="E18" s="42">
        <v>1400658.31</v>
      </c>
      <c r="F18" s="42">
        <v>1400658.31</v>
      </c>
      <c r="G18" s="42">
        <v>147229.35</v>
      </c>
    </row>
    <row r="19" spans="1:7" ht="10.5" x14ac:dyDescent="0.2">
      <c r="A19" s="37" t="s">
        <v>142</v>
      </c>
      <c r="B19" s="42">
        <v>8808308.6799999997</v>
      </c>
      <c r="C19" s="42">
        <v>-1142549.72</v>
      </c>
      <c r="D19" s="40">
        <v>7665758.96</v>
      </c>
      <c r="E19" s="42">
        <v>6459243.2199999997</v>
      </c>
      <c r="F19" s="42">
        <v>6459243.2199999997</v>
      </c>
      <c r="G19" s="42">
        <v>1206515.74</v>
      </c>
    </row>
    <row r="20" spans="1:7" ht="10.5" x14ac:dyDescent="0.2">
      <c r="A20" s="37" t="s">
        <v>143</v>
      </c>
      <c r="B20" s="42">
        <v>81150</v>
      </c>
      <c r="C20" s="42">
        <v>94561.67</v>
      </c>
      <c r="D20" s="40">
        <v>175711.67</v>
      </c>
      <c r="E20" s="42">
        <v>133711.67000000001</v>
      </c>
      <c r="F20" s="42">
        <v>133711.67000000001</v>
      </c>
      <c r="G20" s="42">
        <v>42000</v>
      </c>
    </row>
    <row r="21" spans="1:7" ht="10.5" x14ac:dyDescent="0.2">
      <c r="A21" s="37" t="s">
        <v>144</v>
      </c>
      <c r="B21" s="42">
        <v>6617210.4100000001</v>
      </c>
      <c r="C21" s="42">
        <v>-4023359.92</v>
      </c>
      <c r="D21" s="40">
        <v>2593850.4900000002</v>
      </c>
      <c r="E21" s="42">
        <v>2456352.1</v>
      </c>
      <c r="F21" s="42">
        <v>2456352.1</v>
      </c>
      <c r="G21" s="42">
        <v>137498.39000000001</v>
      </c>
    </row>
    <row r="22" spans="1:7" ht="10.5" x14ac:dyDescent="0.2">
      <c r="A22" s="37" t="s">
        <v>145</v>
      </c>
      <c r="B22" s="42">
        <v>1253467.19</v>
      </c>
      <c r="C22" s="42">
        <v>5342095.74</v>
      </c>
      <c r="D22" s="40">
        <v>6595562.9299999997</v>
      </c>
      <c r="E22" s="42">
        <v>3895402.82</v>
      </c>
      <c r="F22" s="42">
        <v>3895402.82</v>
      </c>
      <c r="G22" s="42">
        <v>2700160.11</v>
      </c>
    </row>
    <row r="23" spans="1:7" ht="10.5" x14ac:dyDescent="0.2">
      <c r="A23" s="37" t="s">
        <v>146</v>
      </c>
      <c r="B23" s="42">
        <v>2068906.84</v>
      </c>
      <c r="C23" s="42">
        <v>40146.78</v>
      </c>
      <c r="D23" s="40">
        <v>2109053.62</v>
      </c>
      <c r="E23" s="42">
        <v>1958946.09</v>
      </c>
      <c r="F23" s="42">
        <v>1958946.09</v>
      </c>
      <c r="G23" s="42">
        <v>150107.53</v>
      </c>
    </row>
    <row r="24" spans="1:7" ht="10.5" x14ac:dyDescent="0.2">
      <c r="A24" s="37" t="s">
        <v>147</v>
      </c>
      <c r="B24" s="42">
        <v>2035947.23</v>
      </c>
      <c r="C24" s="42">
        <v>689469.72</v>
      </c>
      <c r="D24" s="40">
        <v>2725416.95</v>
      </c>
      <c r="E24" s="42">
        <v>2673813.1</v>
      </c>
      <c r="F24" s="42">
        <v>2673813.1</v>
      </c>
      <c r="G24" s="42">
        <v>51603.85</v>
      </c>
    </row>
    <row r="25" spans="1:7" ht="10.5" x14ac:dyDescent="0.2">
      <c r="A25" s="37" t="s">
        <v>148</v>
      </c>
      <c r="B25" s="42">
        <v>2249768.41</v>
      </c>
      <c r="C25" s="42">
        <v>1537826.51</v>
      </c>
      <c r="D25" s="40">
        <v>3787594.92</v>
      </c>
      <c r="E25" s="42">
        <v>3790805.58</v>
      </c>
      <c r="F25" s="42">
        <v>3790805.58</v>
      </c>
      <c r="G25" s="42">
        <v>-3210.66</v>
      </c>
    </row>
    <row r="26" spans="1:7" ht="10.5" x14ac:dyDescent="0.2">
      <c r="A26" s="37" t="s">
        <v>149</v>
      </c>
      <c r="B26" s="42">
        <v>1501242.23</v>
      </c>
      <c r="C26" s="42">
        <v>294396.38</v>
      </c>
      <c r="D26" s="40">
        <v>1795638.61</v>
      </c>
      <c r="E26" s="42">
        <v>1770924.62</v>
      </c>
      <c r="F26" s="42">
        <v>1770924.62</v>
      </c>
      <c r="G26" s="42">
        <v>24713.99</v>
      </c>
    </row>
    <row r="27" spans="1:7" ht="10.5" x14ac:dyDescent="0.2">
      <c r="A27" s="37" t="s">
        <v>150</v>
      </c>
      <c r="B27" s="61">
        <v>617673.07999999996</v>
      </c>
      <c r="C27" s="39">
        <v>118081.34</v>
      </c>
      <c r="D27" s="63">
        <v>735754.42</v>
      </c>
      <c r="E27" s="61">
        <v>673117.21</v>
      </c>
      <c r="F27" s="61">
        <v>673117.21</v>
      </c>
      <c r="G27" s="61">
        <v>62637.21</v>
      </c>
    </row>
    <row r="28" spans="1:7" ht="10.5" x14ac:dyDescent="0.25">
      <c r="A28" s="8" t="s">
        <v>50</v>
      </c>
      <c r="B28" s="12">
        <f t="shared" ref="B28:G28" si="0">SUM(B6:B27)</f>
        <v>50035387.999999993</v>
      </c>
      <c r="C28" s="12">
        <f t="shared" si="0"/>
        <v>6476758.29</v>
      </c>
      <c r="D28" s="12">
        <f t="shared" si="0"/>
        <v>56512146.290000007</v>
      </c>
      <c r="E28" s="12">
        <f t="shared" si="0"/>
        <v>49242064</v>
      </c>
      <c r="F28" s="12">
        <f t="shared" si="0"/>
        <v>49242064</v>
      </c>
      <c r="G28" s="12">
        <f t="shared" si="0"/>
        <v>7270082.2899999991</v>
      </c>
    </row>
    <row r="31" spans="1:7" ht="45" customHeight="1" x14ac:dyDescent="0.2">
      <c r="A31" s="68" t="s">
        <v>156</v>
      </c>
      <c r="B31" s="69"/>
      <c r="C31" s="69"/>
      <c r="D31" s="69"/>
      <c r="E31" s="69"/>
      <c r="F31" s="69"/>
      <c r="G31" s="70"/>
    </row>
    <row r="32" spans="1:7" ht="15" customHeight="1" x14ac:dyDescent="0.2">
      <c r="A32" s="29"/>
      <c r="B32" s="28"/>
      <c r="C32" s="28"/>
      <c r="D32" s="28"/>
      <c r="E32" s="28"/>
      <c r="F32" s="28"/>
      <c r="G32" s="30"/>
    </row>
    <row r="33" spans="1:7" ht="10.5" x14ac:dyDescent="0.2">
      <c r="A33" s="24"/>
      <c r="B33" s="21"/>
      <c r="C33" s="22"/>
      <c r="D33" s="19" t="s">
        <v>57</v>
      </c>
      <c r="E33" s="22"/>
      <c r="F33" s="23"/>
      <c r="G33" s="66" t="s">
        <v>56</v>
      </c>
    </row>
    <row r="34" spans="1:7" ht="21" x14ac:dyDescent="0.2">
      <c r="A34" s="20" t="s">
        <v>51</v>
      </c>
      <c r="B34" s="2" t="s">
        <v>52</v>
      </c>
      <c r="C34" s="2" t="s">
        <v>117</v>
      </c>
      <c r="D34" s="2" t="s">
        <v>53</v>
      </c>
      <c r="E34" s="2" t="s">
        <v>54</v>
      </c>
      <c r="F34" s="2" t="s">
        <v>55</v>
      </c>
      <c r="G34" s="67"/>
    </row>
    <row r="35" spans="1:7" ht="10.5" x14ac:dyDescent="0.2">
      <c r="A35" s="25"/>
      <c r="B35" s="3">
        <v>1</v>
      </c>
      <c r="C35" s="3">
        <v>2</v>
      </c>
      <c r="D35" s="3" t="s">
        <v>118</v>
      </c>
      <c r="E35" s="3">
        <v>4</v>
      </c>
      <c r="F35" s="3">
        <v>5</v>
      </c>
      <c r="G35" s="3" t="s">
        <v>119</v>
      </c>
    </row>
    <row r="36" spans="1:7" ht="10.5" x14ac:dyDescent="0.2">
      <c r="A36" s="26"/>
      <c r="B36" s="74" t="s">
        <v>151</v>
      </c>
      <c r="C36" s="75"/>
      <c r="D36" s="75"/>
      <c r="E36" s="75"/>
      <c r="F36" s="75"/>
      <c r="G36" s="76"/>
    </row>
    <row r="37" spans="1:7" ht="10" customHeight="1" x14ac:dyDescent="0.2">
      <c r="A37" s="16" t="s">
        <v>8</v>
      </c>
      <c r="B37" s="77"/>
      <c r="C37" s="78"/>
      <c r="D37" s="78"/>
      <c r="E37" s="78"/>
      <c r="F37" s="78"/>
      <c r="G37" s="79"/>
    </row>
    <row r="38" spans="1:7" ht="10" customHeight="1" x14ac:dyDescent="0.2">
      <c r="A38" s="16" t="s">
        <v>9</v>
      </c>
      <c r="B38" s="77"/>
      <c r="C38" s="78"/>
      <c r="D38" s="78"/>
      <c r="E38" s="78"/>
      <c r="F38" s="78"/>
      <c r="G38" s="79"/>
    </row>
    <row r="39" spans="1:7" ht="10" customHeight="1" x14ac:dyDescent="0.2">
      <c r="A39" s="16" t="s">
        <v>10</v>
      </c>
      <c r="B39" s="77"/>
      <c r="C39" s="78"/>
      <c r="D39" s="78"/>
      <c r="E39" s="78"/>
      <c r="F39" s="78"/>
      <c r="G39" s="79"/>
    </row>
    <row r="40" spans="1:7" ht="10" customHeight="1" x14ac:dyDescent="0.2">
      <c r="A40" s="16" t="s">
        <v>121</v>
      </c>
      <c r="B40" s="77"/>
      <c r="C40" s="78"/>
      <c r="D40" s="78"/>
      <c r="E40" s="78"/>
      <c r="F40" s="78"/>
      <c r="G40" s="79"/>
    </row>
    <row r="41" spans="1:7" ht="10" customHeight="1" x14ac:dyDescent="0.2">
      <c r="A41" s="16"/>
      <c r="B41" s="80"/>
      <c r="C41" s="81"/>
      <c r="D41" s="81"/>
      <c r="E41" s="81"/>
      <c r="F41" s="81"/>
      <c r="G41" s="82"/>
    </row>
    <row r="42" spans="1:7" ht="10.5" x14ac:dyDescent="0.25">
      <c r="A42" s="8" t="s">
        <v>50</v>
      </c>
      <c r="B42" s="12">
        <f t="shared" ref="B42:G42" si="1">SUM(B37:B40)</f>
        <v>0</v>
      </c>
      <c r="C42" s="12">
        <f t="shared" si="1"/>
        <v>0</v>
      </c>
      <c r="D42" s="12">
        <f t="shared" si="1"/>
        <v>0</v>
      </c>
      <c r="E42" s="12">
        <f t="shared" si="1"/>
        <v>0</v>
      </c>
      <c r="F42" s="12">
        <f t="shared" si="1"/>
        <v>0</v>
      </c>
      <c r="G42" s="12">
        <f t="shared" si="1"/>
        <v>0</v>
      </c>
    </row>
    <row r="45" spans="1:7" ht="45" customHeight="1" x14ac:dyDescent="0.2">
      <c r="A45" s="71" t="s">
        <v>157</v>
      </c>
      <c r="B45" s="72"/>
      <c r="C45" s="72"/>
      <c r="D45" s="72"/>
      <c r="E45" s="72"/>
      <c r="F45" s="72"/>
      <c r="G45" s="73"/>
    </row>
    <row r="46" spans="1:7" ht="10.5" x14ac:dyDescent="0.2">
      <c r="A46" s="24"/>
      <c r="B46" s="21"/>
      <c r="C46" s="22"/>
      <c r="D46" s="19" t="s">
        <v>57</v>
      </c>
      <c r="E46" s="22"/>
      <c r="F46" s="23"/>
      <c r="G46" s="66" t="s">
        <v>56</v>
      </c>
    </row>
    <row r="47" spans="1:7" ht="21" x14ac:dyDescent="0.2">
      <c r="A47" s="20" t="s">
        <v>51</v>
      </c>
      <c r="B47" s="2" t="s">
        <v>52</v>
      </c>
      <c r="C47" s="2" t="s">
        <v>117</v>
      </c>
      <c r="D47" s="2" t="s">
        <v>53</v>
      </c>
      <c r="E47" s="2" t="s">
        <v>54</v>
      </c>
      <c r="F47" s="2" t="s">
        <v>55</v>
      </c>
      <c r="G47" s="67"/>
    </row>
    <row r="48" spans="1:7" ht="10.5" x14ac:dyDescent="0.2">
      <c r="A48" s="25"/>
      <c r="B48" s="3">
        <v>1</v>
      </c>
      <c r="C48" s="3">
        <v>2</v>
      </c>
      <c r="D48" s="3" t="s">
        <v>118</v>
      </c>
      <c r="E48" s="3">
        <v>4</v>
      </c>
      <c r="F48" s="3">
        <v>5</v>
      </c>
      <c r="G48" s="3" t="s">
        <v>119</v>
      </c>
    </row>
    <row r="49" spans="1:7" ht="10.5" x14ac:dyDescent="0.2">
      <c r="A49" s="26"/>
      <c r="B49" s="27"/>
      <c r="C49" s="27"/>
      <c r="D49" s="27"/>
      <c r="E49" s="27"/>
      <c r="F49" s="27"/>
      <c r="G49" s="27"/>
    </row>
    <row r="50" spans="1:7" x14ac:dyDescent="0.2">
      <c r="A50" s="17" t="s">
        <v>12</v>
      </c>
      <c r="B50" s="4">
        <v>0</v>
      </c>
      <c r="C50" s="4">
        <v>0</v>
      </c>
      <c r="D50" s="4">
        <f t="shared" ref="D50:D62" si="2">B50+C50</f>
        <v>0</v>
      </c>
      <c r="E50" s="4">
        <v>0</v>
      </c>
      <c r="F50" s="4">
        <v>0</v>
      </c>
      <c r="G50" s="4">
        <f t="shared" ref="G50:G62" si="3">D50-E50</f>
        <v>0</v>
      </c>
    </row>
    <row r="51" spans="1:7" x14ac:dyDescent="0.2">
      <c r="A51" s="17"/>
      <c r="B51" s="4"/>
      <c r="C51" s="4"/>
      <c r="D51" s="4"/>
      <c r="E51" s="4"/>
      <c r="F51" s="4"/>
      <c r="G51" s="4"/>
    </row>
    <row r="52" spans="1:7" x14ac:dyDescent="0.2">
      <c r="A52" s="17" t="s">
        <v>11</v>
      </c>
      <c r="B52" s="4">
        <v>0</v>
      </c>
      <c r="C52" s="4">
        <v>0</v>
      </c>
      <c r="D52" s="4">
        <f t="shared" si="2"/>
        <v>0</v>
      </c>
      <c r="E52" s="4">
        <v>0</v>
      </c>
      <c r="F52" s="4">
        <v>0</v>
      </c>
      <c r="G52" s="4">
        <f t="shared" si="3"/>
        <v>0</v>
      </c>
    </row>
    <row r="53" spans="1:7" x14ac:dyDescent="0.2">
      <c r="A53" s="17"/>
      <c r="B53" s="4"/>
      <c r="C53" s="4"/>
      <c r="D53" s="4"/>
      <c r="E53" s="4"/>
      <c r="F53" s="4"/>
      <c r="G53" s="4"/>
    </row>
    <row r="54" spans="1:7" x14ac:dyDescent="0.2">
      <c r="A54" s="17" t="s">
        <v>13</v>
      </c>
      <c r="B54" s="4">
        <v>0</v>
      </c>
      <c r="C54" s="4">
        <v>0</v>
      </c>
      <c r="D54" s="4">
        <f t="shared" si="2"/>
        <v>0</v>
      </c>
      <c r="E54" s="4">
        <v>0</v>
      </c>
      <c r="F54" s="4">
        <v>0</v>
      </c>
      <c r="G54" s="4">
        <f t="shared" si="3"/>
        <v>0</v>
      </c>
    </row>
    <row r="55" spans="1:7" x14ac:dyDescent="0.2">
      <c r="A55" s="17"/>
      <c r="B55" s="4"/>
      <c r="C55" s="4"/>
      <c r="D55" s="4"/>
      <c r="E55" s="4"/>
      <c r="F55" s="4"/>
      <c r="G55" s="4"/>
    </row>
    <row r="56" spans="1:7" x14ac:dyDescent="0.2">
      <c r="A56" s="17" t="s">
        <v>25</v>
      </c>
      <c r="B56" s="4">
        <v>0</v>
      </c>
      <c r="C56" s="4">
        <v>0</v>
      </c>
      <c r="D56" s="4">
        <f t="shared" si="2"/>
        <v>0</v>
      </c>
      <c r="E56" s="4">
        <v>0</v>
      </c>
      <c r="F56" s="4">
        <v>0</v>
      </c>
      <c r="G56" s="4">
        <f t="shared" si="3"/>
        <v>0</v>
      </c>
    </row>
    <row r="57" spans="1:7" x14ac:dyDescent="0.2">
      <c r="A57" s="17"/>
      <c r="B57" s="4"/>
      <c r="C57" s="4"/>
      <c r="D57" s="4"/>
      <c r="E57" s="4"/>
      <c r="F57" s="4"/>
      <c r="G57" s="4"/>
    </row>
    <row r="58" spans="1:7" ht="20" x14ac:dyDescent="0.2">
      <c r="A58" s="17" t="s">
        <v>26</v>
      </c>
      <c r="B58" s="4">
        <v>0</v>
      </c>
      <c r="C58" s="4">
        <v>0</v>
      </c>
      <c r="D58" s="4">
        <f t="shared" si="2"/>
        <v>0</v>
      </c>
      <c r="E58" s="4">
        <v>0</v>
      </c>
      <c r="F58" s="4">
        <v>0</v>
      </c>
      <c r="G58" s="4">
        <f t="shared" si="3"/>
        <v>0</v>
      </c>
    </row>
    <row r="59" spans="1:7" x14ac:dyDescent="0.2">
      <c r="A59" s="17"/>
      <c r="B59" s="4"/>
      <c r="C59" s="4"/>
      <c r="D59" s="4"/>
      <c r="E59" s="4"/>
      <c r="F59" s="4"/>
      <c r="G59" s="4"/>
    </row>
    <row r="60" spans="1:7" x14ac:dyDescent="0.2">
      <c r="A60" s="17" t="s">
        <v>128</v>
      </c>
      <c r="B60" s="4">
        <v>0</v>
      </c>
      <c r="C60" s="4">
        <v>0</v>
      </c>
      <c r="D60" s="4">
        <f t="shared" si="2"/>
        <v>0</v>
      </c>
      <c r="E60" s="4">
        <v>0</v>
      </c>
      <c r="F60" s="4">
        <v>0</v>
      </c>
      <c r="G60" s="4">
        <f t="shared" si="3"/>
        <v>0</v>
      </c>
    </row>
    <row r="61" spans="1:7" x14ac:dyDescent="0.2">
      <c r="A61" s="17"/>
      <c r="B61" s="4"/>
      <c r="C61" s="4"/>
      <c r="D61" s="4"/>
      <c r="E61" s="4"/>
      <c r="F61" s="4"/>
      <c r="G61" s="4"/>
    </row>
    <row r="62" spans="1:7" x14ac:dyDescent="0.2">
      <c r="A62" s="17" t="s">
        <v>14</v>
      </c>
      <c r="B62" s="4">
        <v>0</v>
      </c>
      <c r="C62" s="4">
        <v>0</v>
      </c>
      <c r="D62" s="4">
        <f t="shared" si="2"/>
        <v>0</v>
      </c>
      <c r="E62" s="4">
        <v>0</v>
      </c>
      <c r="F62" s="4">
        <v>0</v>
      </c>
      <c r="G62" s="4">
        <f t="shared" si="3"/>
        <v>0</v>
      </c>
    </row>
    <row r="63" spans="1:7" x14ac:dyDescent="0.2">
      <c r="A63" s="17"/>
      <c r="B63" s="4"/>
      <c r="C63" s="4"/>
      <c r="D63" s="4"/>
      <c r="E63" s="4"/>
      <c r="F63" s="4"/>
      <c r="G63" s="4"/>
    </row>
    <row r="64" spans="1:7" ht="10.5" x14ac:dyDescent="0.25">
      <c r="A64" s="8" t="s">
        <v>50</v>
      </c>
      <c r="B64" s="12">
        <f t="shared" ref="B64:G64" si="4">SUM(B50:B62)</f>
        <v>0</v>
      </c>
      <c r="C64" s="12">
        <f t="shared" si="4"/>
        <v>0</v>
      </c>
      <c r="D64" s="12">
        <f t="shared" si="4"/>
        <v>0</v>
      </c>
      <c r="E64" s="12">
        <f t="shared" si="4"/>
        <v>0</v>
      </c>
      <c r="F64" s="12">
        <f t="shared" si="4"/>
        <v>0</v>
      </c>
      <c r="G64" s="12">
        <f t="shared" si="4"/>
        <v>0</v>
      </c>
    </row>
    <row r="66" spans="1:1" x14ac:dyDescent="0.2">
      <c r="A66" s="1" t="s">
        <v>120</v>
      </c>
    </row>
  </sheetData>
  <sheetProtection formatCells="0" formatColumns="0" formatRows="0" insertRows="0" deleteRows="0" autoFilter="0"/>
  <mergeCells count="7">
    <mergeCell ref="G3:G4"/>
    <mergeCell ref="A1:G1"/>
    <mergeCell ref="A31:G31"/>
    <mergeCell ref="G46:G47"/>
    <mergeCell ref="G33:G34"/>
    <mergeCell ref="A45:G45"/>
    <mergeCell ref="B36:G41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AF58-73F2-4DA5-9897-8FB116168CD1}">
  <sheetPr>
    <tabColor rgb="FF00B050"/>
    <pageSetUpPr fitToPage="1"/>
  </sheetPr>
  <dimension ref="A1:I84"/>
  <sheetViews>
    <sheetView showGridLines="0" tabSelected="1" topLeftCell="C3" zoomScale="124" zoomScaleNormal="124" workbookViewId="0">
      <selection activeCell="I9" sqref="I9"/>
    </sheetView>
  </sheetViews>
  <sheetFormatPr baseColWidth="10" defaultColWidth="12" defaultRowHeight="10" x14ac:dyDescent="0.2"/>
  <cols>
    <col min="1" max="1" width="62.77734375" style="1" customWidth="1"/>
    <col min="2" max="2" width="18.33203125" style="1" customWidth="1"/>
    <col min="3" max="3" width="19.77734375" style="1" customWidth="1"/>
    <col min="4" max="7" width="18.33203125" style="1" customWidth="1"/>
    <col min="8" max="16384" width="12" style="1"/>
  </cols>
  <sheetData>
    <row r="1" spans="1:9" ht="50.15" customHeight="1" x14ac:dyDescent="0.2">
      <c r="A1" s="72" t="s">
        <v>152</v>
      </c>
      <c r="B1" s="72"/>
      <c r="C1" s="72"/>
      <c r="D1" s="72"/>
      <c r="E1" s="72"/>
      <c r="F1" s="72"/>
      <c r="G1" s="73"/>
    </row>
    <row r="2" spans="1:9" ht="10.5" x14ac:dyDescent="0.2">
      <c r="A2" s="24"/>
      <c r="B2" s="21"/>
      <c r="C2" s="22"/>
      <c r="D2" s="19" t="s">
        <v>57</v>
      </c>
      <c r="E2" s="22"/>
      <c r="F2" s="23"/>
      <c r="G2" s="66" t="s">
        <v>56</v>
      </c>
    </row>
    <row r="3" spans="1:9" ht="25" customHeight="1" x14ac:dyDescent="0.2">
      <c r="A3" s="20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67"/>
    </row>
    <row r="4" spans="1:9" ht="10.5" x14ac:dyDescent="0.2">
      <c r="A4" s="25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9" ht="10.5" x14ac:dyDescent="0.25">
      <c r="A5" s="13" t="s">
        <v>58</v>
      </c>
      <c r="B5" s="41">
        <v>35395117.32</v>
      </c>
      <c r="C5" s="41">
        <v>0</v>
      </c>
      <c r="D5" s="41">
        <v>35395117.32</v>
      </c>
      <c r="E5" s="41">
        <v>34358754.299999997</v>
      </c>
      <c r="F5" s="38">
        <v>34358754.299999997</v>
      </c>
      <c r="G5" s="83">
        <v>1036363.02</v>
      </c>
      <c r="H5" s="64"/>
      <c r="I5" s="64"/>
    </row>
    <row r="6" spans="1:9" ht="10.5" x14ac:dyDescent="0.2">
      <c r="A6" s="14" t="s">
        <v>62</v>
      </c>
      <c r="B6" s="42">
        <v>16428600.57</v>
      </c>
      <c r="C6" s="42">
        <v>1687081.38</v>
      </c>
      <c r="D6" s="42">
        <v>18115681.949999999</v>
      </c>
      <c r="E6" s="42">
        <v>18114109.890000001</v>
      </c>
      <c r="F6" s="39">
        <v>18114109.890000001</v>
      </c>
      <c r="G6" s="84">
        <v>1572.06</v>
      </c>
      <c r="H6" s="64"/>
      <c r="I6" s="64"/>
    </row>
    <row r="7" spans="1:9" ht="10.5" x14ac:dyDescent="0.2">
      <c r="A7" s="14" t="s">
        <v>63</v>
      </c>
      <c r="B7" s="42">
        <v>2051461.79</v>
      </c>
      <c r="C7" s="42">
        <v>-2051461.79</v>
      </c>
      <c r="D7" s="42">
        <v>0</v>
      </c>
      <c r="E7" s="42">
        <v>0</v>
      </c>
      <c r="F7" s="39">
        <v>0</v>
      </c>
      <c r="G7" s="84">
        <v>0</v>
      </c>
      <c r="H7" s="64"/>
      <c r="I7" s="64"/>
    </row>
    <row r="8" spans="1:9" ht="10.5" x14ac:dyDescent="0.2">
      <c r="A8" s="14" t="s">
        <v>64</v>
      </c>
      <c r="B8" s="42">
        <v>3298062.28</v>
      </c>
      <c r="C8" s="42">
        <v>1642086.95</v>
      </c>
      <c r="D8" s="42">
        <v>4940149.2300000004</v>
      </c>
      <c r="E8" s="42">
        <v>4943066.97</v>
      </c>
      <c r="F8" s="39">
        <v>4943066.97</v>
      </c>
      <c r="G8" s="84">
        <v>-2917.74</v>
      </c>
      <c r="H8" s="64"/>
      <c r="I8" s="64"/>
    </row>
    <row r="9" spans="1:9" ht="10.5" x14ac:dyDescent="0.2">
      <c r="A9" s="14" t="s">
        <v>33</v>
      </c>
      <c r="B9" s="42">
        <v>8664343.1999999993</v>
      </c>
      <c r="C9" s="42">
        <v>-3057713.68</v>
      </c>
      <c r="D9" s="42">
        <v>5606629.5199999996</v>
      </c>
      <c r="E9" s="42">
        <v>5392314.0899999999</v>
      </c>
      <c r="F9" s="39">
        <v>5392314.0899999999</v>
      </c>
      <c r="G9" s="84">
        <v>214315.43</v>
      </c>
      <c r="H9" s="64"/>
      <c r="I9" s="64"/>
    </row>
    <row r="10" spans="1:9" ht="10.5" x14ac:dyDescent="0.2">
      <c r="A10" s="14" t="s">
        <v>65</v>
      </c>
      <c r="B10" s="42">
        <v>620614.14</v>
      </c>
      <c r="C10" s="42">
        <v>445921.56</v>
      </c>
      <c r="D10" s="42">
        <v>1066535.7</v>
      </c>
      <c r="E10" s="42">
        <v>942087.77</v>
      </c>
      <c r="F10" s="39">
        <v>942087.77</v>
      </c>
      <c r="G10" s="84">
        <v>124447.93</v>
      </c>
      <c r="H10" s="64"/>
      <c r="I10" s="64"/>
    </row>
    <row r="11" spans="1:9" ht="10.5" x14ac:dyDescent="0.2">
      <c r="A11" s="14" t="s">
        <v>34</v>
      </c>
      <c r="B11" s="42">
        <v>0</v>
      </c>
      <c r="C11" s="42">
        <v>0</v>
      </c>
      <c r="D11" s="42">
        <v>0</v>
      </c>
      <c r="E11" s="42">
        <v>0</v>
      </c>
      <c r="F11" s="39">
        <v>0</v>
      </c>
      <c r="G11" s="84">
        <v>0</v>
      </c>
      <c r="H11" s="64"/>
      <c r="I11" s="64"/>
    </row>
    <row r="12" spans="1:9" ht="10.5" x14ac:dyDescent="0.2">
      <c r="A12" s="14" t="s">
        <v>66</v>
      </c>
      <c r="B12" s="42">
        <v>4332035.34</v>
      </c>
      <c r="C12" s="42">
        <v>1334085.58</v>
      </c>
      <c r="D12" s="42">
        <v>5666120.9199999999</v>
      </c>
      <c r="E12" s="42">
        <v>4967175.58</v>
      </c>
      <c r="F12" s="39">
        <v>4967175.58</v>
      </c>
      <c r="G12" s="84">
        <v>698945.34</v>
      </c>
      <c r="H12" s="65"/>
    </row>
    <row r="13" spans="1:9" ht="10.5" x14ac:dyDescent="0.25">
      <c r="A13" s="13" t="s">
        <v>123</v>
      </c>
      <c r="B13" s="43">
        <v>5052515.8</v>
      </c>
      <c r="C13" s="43">
        <v>-162651.42000000001</v>
      </c>
      <c r="D13" s="43">
        <v>4889864.38</v>
      </c>
      <c r="E13" s="43">
        <v>3912691.34</v>
      </c>
      <c r="F13" s="38">
        <v>3912691.34</v>
      </c>
      <c r="G13" s="43">
        <v>977173.04</v>
      </c>
    </row>
    <row r="14" spans="1:9" ht="10.5" x14ac:dyDescent="0.2">
      <c r="A14" s="14" t="s">
        <v>67</v>
      </c>
      <c r="B14" s="42">
        <v>897079</v>
      </c>
      <c r="C14" s="42">
        <v>-60748.42</v>
      </c>
      <c r="D14" s="42">
        <v>836330.58</v>
      </c>
      <c r="E14" s="42">
        <v>836329.49</v>
      </c>
      <c r="F14" s="39">
        <v>836329.49</v>
      </c>
      <c r="G14" s="42">
        <v>1.0900000000000001</v>
      </c>
    </row>
    <row r="15" spans="1:9" ht="10.5" x14ac:dyDescent="0.2">
      <c r="A15" s="14" t="s">
        <v>68</v>
      </c>
      <c r="B15" s="42">
        <v>116914.8</v>
      </c>
      <c r="C15" s="42">
        <v>284615.37</v>
      </c>
      <c r="D15" s="42">
        <v>401530.17</v>
      </c>
      <c r="E15" s="42">
        <v>401529.97</v>
      </c>
      <c r="F15" s="39">
        <v>401529.97</v>
      </c>
      <c r="G15" s="42">
        <v>0.2</v>
      </c>
    </row>
    <row r="16" spans="1:9" ht="10.5" x14ac:dyDescent="0.2">
      <c r="A16" s="14" t="s">
        <v>69</v>
      </c>
      <c r="B16" s="42">
        <v>3024</v>
      </c>
      <c r="C16" s="42">
        <v>25515.4</v>
      </c>
      <c r="D16" s="42">
        <v>28539.4</v>
      </c>
      <c r="E16" s="42">
        <v>28539.4</v>
      </c>
      <c r="F16" s="39">
        <v>28539.4</v>
      </c>
      <c r="G16" s="42">
        <v>0</v>
      </c>
    </row>
    <row r="17" spans="1:8" ht="10.5" x14ac:dyDescent="0.2">
      <c r="A17" s="14" t="s">
        <v>70</v>
      </c>
      <c r="B17" s="42">
        <v>662300</v>
      </c>
      <c r="C17" s="42">
        <v>547073.57999999996</v>
      </c>
      <c r="D17" s="42">
        <v>1209373.58</v>
      </c>
      <c r="E17" s="42">
        <v>1078833.19</v>
      </c>
      <c r="F17" s="39">
        <v>1078833.19</v>
      </c>
      <c r="G17" s="42">
        <v>130540.39</v>
      </c>
    </row>
    <row r="18" spans="1:8" ht="10.5" x14ac:dyDescent="0.2">
      <c r="A18" s="14" t="s">
        <v>71</v>
      </c>
      <c r="B18" s="42">
        <v>256300</v>
      </c>
      <c r="C18" s="42">
        <v>-165361.87</v>
      </c>
      <c r="D18" s="42">
        <v>90938.13</v>
      </c>
      <c r="E18" s="42">
        <v>62444.47</v>
      </c>
      <c r="F18" s="39">
        <v>62444.47</v>
      </c>
      <c r="G18" s="42">
        <v>28493.66</v>
      </c>
      <c r="H18" s="65"/>
    </row>
    <row r="19" spans="1:8" ht="10.5" x14ac:dyDescent="0.2">
      <c r="A19" s="14" t="s">
        <v>72</v>
      </c>
      <c r="B19" s="42">
        <v>942200</v>
      </c>
      <c r="C19" s="42">
        <v>-125265.58</v>
      </c>
      <c r="D19" s="42">
        <v>816934.42</v>
      </c>
      <c r="E19" s="42">
        <v>796605.73</v>
      </c>
      <c r="F19" s="39">
        <v>796605.73</v>
      </c>
      <c r="G19" s="42">
        <v>20328.689999999999</v>
      </c>
    </row>
    <row r="20" spans="1:8" ht="10.5" x14ac:dyDescent="0.2">
      <c r="A20" s="14" t="s">
        <v>73</v>
      </c>
      <c r="B20" s="42">
        <v>266675</v>
      </c>
      <c r="C20" s="42">
        <v>631455.13</v>
      </c>
      <c r="D20" s="42">
        <v>898130.13</v>
      </c>
      <c r="E20" s="42">
        <v>143063.28</v>
      </c>
      <c r="F20" s="39">
        <v>143063.28</v>
      </c>
      <c r="G20" s="42">
        <v>755066.85</v>
      </c>
    </row>
    <row r="21" spans="1:8" ht="10.5" x14ac:dyDescent="0.2">
      <c r="A21" s="14" t="s">
        <v>74</v>
      </c>
      <c r="B21" s="42">
        <v>100000</v>
      </c>
      <c r="C21" s="42">
        <v>-84032.26</v>
      </c>
      <c r="D21" s="42">
        <v>15967.74</v>
      </c>
      <c r="E21" s="42">
        <v>0</v>
      </c>
      <c r="F21" s="39">
        <v>0</v>
      </c>
      <c r="G21" s="42">
        <v>15967.74</v>
      </c>
    </row>
    <row r="22" spans="1:8" ht="10.5" x14ac:dyDescent="0.2">
      <c r="A22" s="14" t="s">
        <v>75</v>
      </c>
      <c r="B22" s="42">
        <v>1808023</v>
      </c>
      <c r="C22" s="42">
        <v>-1215902.77</v>
      </c>
      <c r="D22" s="42">
        <v>592120.23</v>
      </c>
      <c r="E22" s="42">
        <v>565345.81000000006</v>
      </c>
      <c r="F22" s="39">
        <v>565345.81000000006</v>
      </c>
      <c r="G22" s="42">
        <v>26774.42</v>
      </c>
    </row>
    <row r="23" spans="1:8" ht="10.5" x14ac:dyDescent="0.25">
      <c r="A23" s="13" t="s">
        <v>59</v>
      </c>
      <c r="B23" s="9">
        <f>SUM(B24:B32)</f>
        <v>4720640.88</v>
      </c>
      <c r="C23" s="9">
        <v>6639409.71</v>
      </c>
      <c r="D23" s="9">
        <f t="shared" ref="D23:D76" si="0">B23+C23</f>
        <v>11360050.59</v>
      </c>
      <c r="E23" s="9">
        <f>SUM(E24:E32)</f>
        <v>8566134.370000001</v>
      </c>
      <c r="F23" s="44">
        <f>SUM(F24:F32)</f>
        <v>8566134.370000001</v>
      </c>
      <c r="G23" s="9">
        <f t="shared" ref="G23:G69" si="1">D23-E23</f>
        <v>2793916.2199999988</v>
      </c>
    </row>
    <row r="24" spans="1:8" ht="10.5" x14ac:dyDescent="0.2">
      <c r="A24" s="14" t="s">
        <v>76</v>
      </c>
      <c r="B24" s="42">
        <v>1313600</v>
      </c>
      <c r="C24" s="42">
        <v>162625.29</v>
      </c>
      <c r="D24" s="42">
        <v>1476225.29</v>
      </c>
      <c r="E24" s="42">
        <v>1476225.29</v>
      </c>
      <c r="F24" s="39">
        <v>1476225.29</v>
      </c>
      <c r="G24" s="42">
        <v>0</v>
      </c>
    </row>
    <row r="25" spans="1:8" ht="10.5" x14ac:dyDescent="0.2">
      <c r="A25" s="14" t="s">
        <v>77</v>
      </c>
      <c r="B25" s="42">
        <v>294068</v>
      </c>
      <c r="C25" s="42">
        <v>1562934.92</v>
      </c>
      <c r="D25" s="42">
        <v>1857002.92</v>
      </c>
      <c r="E25" s="42">
        <v>935199.25</v>
      </c>
      <c r="F25" s="39">
        <v>935199.25</v>
      </c>
      <c r="G25" s="42">
        <v>921803.67</v>
      </c>
    </row>
    <row r="26" spans="1:8" ht="10.5" x14ac:dyDescent="0.2">
      <c r="A26" s="14" t="s">
        <v>78</v>
      </c>
      <c r="B26" s="42">
        <v>814699</v>
      </c>
      <c r="C26" s="42">
        <v>5249611.03</v>
      </c>
      <c r="D26" s="42">
        <v>6064310.0300000003</v>
      </c>
      <c r="E26" s="42">
        <v>4204109.08</v>
      </c>
      <c r="F26" s="39">
        <v>4204109.08</v>
      </c>
      <c r="G26" s="42">
        <v>1860200.95</v>
      </c>
    </row>
    <row r="27" spans="1:8" ht="10.5" x14ac:dyDescent="0.2">
      <c r="A27" s="14" t="s">
        <v>79</v>
      </c>
      <c r="B27" s="42">
        <v>265700</v>
      </c>
      <c r="C27" s="42">
        <v>-38993.93</v>
      </c>
      <c r="D27" s="42">
        <v>226706.07</v>
      </c>
      <c r="E27" s="42">
        <v>226706.07</v>
      </c>
      <c r="F27" s="39">
        <v>226706.07</v>
      </c>
      <c r="G27" s="42">
        <v>0</v>
      </c>
    </row>
    <row r="28" spans="1:8" ht="10.5" x14ac:dyDescent="0.2">
      <c r="A28" s="14" t="s">
        <v>80</v>
      </c>
      <c r="B28" s="42">
        <v>1057778</v>
      </c>
      <c r="C28" s="42">
        <v>-299378.71999999997</v>
      </c>
      <c r="D28" s="42">
        <v>758399.28</v>
      </c>
      <c r="E28" s="42">
        <v>758399.28</v>
      </c>
      <c r="F28" s="39">
        <v>758399.28</v>
      </c>
      <c r="G28" s="42">
        <v>0</v>
      </c>
    </row>
    <row r="29" spans="1:8" ht="10.5" x14ac:dyDescent="0.2">
      <c r="A29" s="14" t="s">
        <v>81</v>
      </c>
      <c r="B29" s="42">
        <v>4000</v>
      </c>
      <c r="C29" s="42">
        <v>142814.24</v>
      </c>
      <c r="D29" s="42">
        <v>146814.24</v>
      </c>
      <c r="E29" s="42">
        <v>146814.24</v>
      </c>
      <c r="F29" s="39">
        <v>146814.24</v>
      </c>
      <c r="G29" s="42">
        <v>0</v>
      </c>
    </row>
    <row r="30" spans="1:8" ht="10.5" x14ac:dyDescent="0.2">
      <c r="A30" s="14" t="s">
        <v>82</v>
      </c>
      <c r="B30" s="42">
        <v>156300</v>
      </c>
      <c r="C30" s="42">
        <v>-82117.55</v>
      </c>
      <c r="D30" s="42">
        <v>74182.45</v>
      </c>
      <c r="E30" s="42">
        <v>74182.45</v>
      </c>
      <c r="F30" s="39">
        <v>74182.45</v>
      </c>
      <c r="G30" s="42">
        <v>0</v>
      </c>
    </row>
    <row r="31" spans="1:8" ht="10.5" x14ac:dyDescent="0.2">
      <c r="A31" s="14" t="s">
        <v>83</v>
      </c>
      <c r="B31" s="42">
        <v>24200</v>
      </c>
      <c r="C31" s="42">
        <v>31713</v>
      </c>
      <c r="D31" s="42">
        <v>55913</v>
      </c>
      <c r="E31" s="42">
        <v>55913</v>
      </c>
      <c r="F31" s="39">
        <v>55913</v>
      </c>
      <c r="G31" s="42">
        <v>0</v>
      </c>
    </row>
    <row r="32" spans="1:8" ht="10.5" x14ac:dyDescent="0.2">
      <c r="A32" s="14" t="s">
        <v>18</v>
      </c>
      <c r="B32" s="42">
        <v>790295.88</v>
      </c>
      <c r="C32" s="42">
        <v>-89798.57</v>
      </c>
      <c r="D32" s="42">
        <v>700497.31</v>
      </c>
      <c r="E32" s="42">
        <v>688585.71</v>
      </c>
      <c r="F32" s="39">
        <v>688585.71</v>
      </c>
      <c r="G32" s="42">
        <v>11911.6</v>
      </c>
    </row>
    <row r="33" spans="1:7" ht="10.5" x14ac:dyDescent="0.25">
      <c r="A33" s="13" t="s">
        <v>124</v>
      </c>
      <c r="B33" s="9">
        <f>SUM(B34:B42)</f>
        <v>0</v>
      </c>
      <c r="C33" s="9">
        <f>SUM(C34:C42)</f>
        <v>0</v>
      </c>
      <c r="D33" s="9">
        <f t="shared" si="0"/>
        <v>0</v>
      </c>
      <c r="E33" s="9">
        <f>SUM(E34:E42)</f>
        <v>0</v>
      </c>
      <c r="F33" s="44">
        <f>SUM(F34:F42)</f>
        <v>0</v>
      </c>
      <c r="G33" s="9">
        <f t="shared" si="1"/>
        <v>0</v>
      </c>
    </row>
    <row r="34" spans="1:7" x14ac:dyDescent="0.2">
      <c r="A34" s="14" t="s">
        <v>84</v>
      </c>
      <c r="B34" s="4">
        <v>0</v>
      </c>
      <c r="C34" s="4">
        <v>0</v>
      </c>
      <c r="D34" s="4">
        <f t="shared" si="0"/>
        <v>0</v>
      </c>
      <c r="E34" s="4">
        <v>0</v>
      </c>
      <c r="F34" s="45">
        <v>0</v>
      </c>
      <c r="G34" s="4">
        <f t="shared" si="1"/>
        <v>0</v>
      </c>
    </row>
    <row r="35" spans="1:7" x14ac:dyDescent="0.2">
      <c r="A35" s="14" t="s">
        <v>85</v>
      </c>
      <c r="B35" s="4">
        <v>0</v>
      </c>
      <c r="C35" s="4">
        <v>0</v>
      </c>
      <c r="D35" s="4">
        <f t="shared" si="0"/>
        <v>0</v>
      </c>
      <c r="E35" s="4">
        <v>0</v>
      </c>
      <c r="F35" s="45">
        <v>0</v>
      </c>
      <c r="G35" s="4">
        <f t="shared" si="1"/>
        <v>0</v>
      </c>
    </row>
    <row r="36" spans="1:7" x14ac:dyDescent="0.2">
      <c r="A36" s="14" t="s">
        <v>86</v>
      </c>
      <c r="B36" s="4">
        <v>0</v>
      </c>
      <c r="C36" s="4">
        <v>0</v>
      </c>
      <c r="D36" s="4">
        <f t="shared" si="0"/>
        <v>0</v>
      </c>
      <c r="E36" s="4">
        <v>0</v>
      </c>
      <c r="F36" s="45">
        <v>0</v>
      </c>
      <c r="G36" s="4">
        <f t="shared" si="1"/>
        <v>0</v>
      </c>
    </row>
    <row r="37" spans="1:7" x14ac:dyDescent="0.2">
      <c r="A37" s="14" t="s">
        <v>87</v>
      </c>
      <c r="B37" s="4">
        <v>0</v>
      </c>
      <c r="C37" s="4">
        <v>0</v>
      </c>
      <c r="D37" s="4">
        <f t="shared" si="0"/>
        <v>0</v>
      </c>
      <c r="E37" s="4">
        <v>0</v>
      </c>
      <c r="F37" s="45">
        <v>0</v>
      </c>
      <c r="G37" s="4">
        <f t="shared" si="1"/>
        <v>0</v>
      </c>
    </row>
    <row r="38" spans="1:7" x14ac:dyDescent="0.2">
      <c r="A38" s="14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5">
        <v>0</v>
      </c>
      <c r="G38" s="4">
        <f t="shared" si="1"/>
        <v>0</v>
      </c>
    </row>
    <row r="39" spans="1:7" x14ac:dyDescent="0.2">
      <c r="A39" s="14" t="s">
        <v>88</v>
      </c>
      <c r="B39" s="4">
        <v>0</v>
      </c>
      <c r="C39" s="4">
        <v>0</v>
      </c>
      <c r="D39" s="4">
        <f t="shared" si="0"/>
        <v>0</v>
      </c>
      <c r="E39" s="4">
        <v>0</v>
      </c>
      <c r="F39" s="45">
        <v>0</v>
      </c>
      <c r="G39" s="4">
        <f t="shared" si="1"/>
        <v>0</v>
      </c>
    </row>
    <row r="40" spans="1:7" x14ac:dyDescent="0.2">
      <c r="A40" s="14" t="s">
        <v>89</v>
      </c>
      <c r="B40" s="4">
        <v>0</v>
      </c>
      <c r="C40" s="4">
        <v>0</v>
      </c>
      <c r="D40" s="4">
        <f t="shared" si="0"/>
        <v>0</v>
      </c>
      <c r="E40" s="4">
        <v>0</v>
      </c>
      <c r="F40" s="45">
        <v>0</v>
      </c>
      <c r="G40" s="4">
        <f t="shared" si="1"/>
        <v>0</v>
      </c>
    </row>
    <row r="41" spans="1:7" x14ac:dyDescent="0.2">
      <c r="A41" s="14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5">
        <v>0</v>
      </c>
      <c r="G41" s="4">
        <f t="shared" si="1"/>
        <v>0</v>
      </c>
    </row>
    <row r="42" spans="1:7" x14ac:dyDescent="0.2">
      <c r="A42" s="14" t="s">
        <v>90</v>
      </c>
      <c r="B42" s="4">
        <v>0</v>
      </c>
      <c r="C42" s="4">
        <v>0</v>
      </c>
      <c r="D42" s="4">
        <f t="shared" si="0"/>
        <v>0</v>
      </c>
      <c r="E42" s="4">
        <v>0</v>
      </c>
      <c r="F42" s="45">
        <v>0</v>
      </c>
      <c r="G42" s="4">
        <f t="shared" si="1"/>
        <v>0</v>
      </c>
    </row>
    <row r="43" spans="1:7" ht="10.5" x14ac:dyDescent="0.25">
      <c r="A43" s="13" t="s">
        <v>125</v>
      </c>
      <c r="B43" s="9">
        <f>SUM(B44:B52)</f>
        <v>4867114</v>
      </c>
      <c r="C43" s="9">
        <f>SUM(C44:C52)</f>
        <v>-2.8194335754960775E-11</v>
      </c>
      <c r="D43" s="9">
        <f t="shared" si="0"/>
        <v>4867114</v>
      </c>
      <c r="E43" s="9">
        <f>SUM(E44:E52)</f>
        <v>2404483.9899999998</v>
      </c>
      <c r="F43" s="44">
        <f>SUM(F44:F52)</f>
        <v>2404483.9899999998</v>
      </c>
      <c r="G43" s="9">
        <f t="shared" si="1"/>
        <v>2462630.0100000002</v>
      </c>
    </row>
    <row r="44" spans="1:7" ht="10.5" x14ac:dyDescent="0.2">
      <c r="A44" s="14" t="s">
        <v>91</v>
      </c>
      <c r="B44" s="42">
        <v>529991</v>
      </c>
      <c r="C44" s="42">
        <v>377734.86</v>
      </c>
      <c r="D44" s="42">
        <v>907725.86</v>
      </c>
      <c r="E44" s="42">
        <v>737133.15</v>
      </c>
      <c r="F44" s="39">
        <v>737133.15</v>
      </c>
      <c r="G44" s="42">
        <v>170592.71</v>
      </c>
    </row>
    <row r="45" spans="1:7" ht="10.5" x14ac:dyDescent="0.2">
      <c r="A45" s="14" t="s">
        <v>92</v>
      </c>
      <c r="B45" s="42">
        <v>115500</v>
      </c>
      <c r="C45" s="42">
        <v>-38024.6</v>
      </c>
      <c r="D45" s="42">
        <v>77475.399999999994</v>
      </c>
      <c r="E45" s="42">
        <v>52219</v>
      </c>
      <c r="F45" s="39">
        <v>52219</v>
      </c>
      <c r="G45" s="42">
        <v>25256.400000000001</v>
      </c>
    </row>
    <row r="46" spans="1:7" ht="10.5" x14ac:dyDescent="0.2">
      <c r="A46" s="14" t="s">
        <v>93</v>
      </c>
      <c r="B46" s="42">
        <v>0</v>
      </c>
      <c r="C46" s="42">
        <v>46284</v>
      </c>
      <c r="D46" s="42">
        <v>46284</v>
      </c>
      <c r="E46" s="42">
        <v>46284</v>
      </c>
      <c r="F46" s="39">
        <v>46284</v>
      </c>
      <c r="G46" s="42">
        <v>0</v>
      </c>
    </row>
    <row r="47" spans="1:7" ht="10.5" x14ac:dyDescent="0.2">
      <c r="A47" s="14" t="s">
        <v>94</v>
      </c>
      <c r="B47" s="42">
        <v>200000</v>
      </c>
      <c r="C47" s="42">
        <v>992954</v>
      </c>
      <c r="D47" s="42">
        <v>1192954</v>
      </c>
      <c r="E47" s="42">
        <v>1192954</v>
      </c>
      <c r="F47" s="39">
        <v>1192954</v>
      </c>
      <c r="G47" s="42">
        <v>0</v>
      </c>
    </row>
    <row r="48" spans="1:7" ht="10.5" x14ac:dyDescent="0.2">
      <c r="A48" s="14" t="s">
        <v>95</v>
      </c>
      <c r="B48" s="42">
        <v>0</v>
      </c>
      <c r="C48" s="42">
        <v>0</v>
      </c>
      <c r="D48" s="42">
        <v>0</v>
      </c>
      <c r="E48" s="42">
        <v>0</v>
      </c>
      <c r="F48" s="39">
        <v>0</v>
      </c>
      <c r="G48" s="42">
        <v>0</v>
      </c>
    </row>
    <row r="49" spans="1:7" ht="10.5" x14ac:dyDescent="0.2">
      <c r="A49" s="14" t="s">
        <v>96</v>
      </c>
      <c r="B49" s="42">
        <v>2677846</v>
      </c>
      <c r="C49" s="42">
        <v>-1374273.04</v>
      </c>
      <c r="D49" s="42">
        <v>1303572.96</v>
      </c>
      <c r="E49" s="42">
        <v>375893.84</v>
      </c>
      <c r="F49" s="39">
        <v>375893.84</v>
      </c>
      <c r="G49" s="42">
        <v>927679.12</v>
      </c>
    </row>
    <row r="50" spans="1:7" ht="10.5" x14ac:dyDescent="0.2">
      <c r="A50" s="14" t="s">
        <v>97</v>
      </c>
      <c r="B50" s="42">
        <v>200000</v>
      </c>
      <c r="C50" s="42">
        <v>0</v>
      </c>
      <c r="D50" s="42">
        <v>200000</v>
      </c>
      <c r="E50" s="42">
        <v>0</v>
      </c>
      <c r="F50" s="39">
        <v>0</v>
      </c>
      <c r="G50" s="42">
        <v>200000</v>
      </c>
    </row>
    <row r="51" spans="1:7" ht="10.5" x14ac:dyDescent="0.2">
      <c r="A51" s="14" t="s">
        <v>98</v>
      </c>
      <c r="B51" s="42">
        <v>0</v>
      </c>
      <c r="C51" s="42">
        <v>0</v>
      </c>
      <c r="D51" s="42">
        <v>0</v>
      </c>
      <c r="E51" s="42">
        <v>0</v>
      </c>
      <c r="F51" s="39">
        <v>0</v>
      </c>
      <c r="G51" s="42">
        <v>0</v>
      </c>
    </row>
    <row r="52" spans="1:7" ht="10.5" x14ac:dyDescent="0.2">
      <c r="A52" s="14" t="s">
        <v>99</v>
      </c>
      <c r="B52" s="42">
        <v>1143777</v>
      </c>
      <c r="C52" s="42">
        <v>-4675.22</v>
      </c>
      <c r="D52" s="42">
        <v>1139101.78</v>
      </c>
      <c r="E52" s="42">
        <v>0</v>
      </c>
      <c r="F52" s="39">
        <v>0</v>
      </c>
      <c r="G52" s="42">
        <v>1139101.78</v>
      </c>
    </row>
    <row r="53" spans="1:7" ht="10.5" x14ac:dyDescent="0.25">
      <c r="A53" s="13" t="s">
        <v>60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44">
        <f>SUM(F54:F56)</f>
        <v>0</v>
      </c>
      <c r="G53" s="9">
        <f t="shared" si="1"/>
        <v>0</v>
      </c>
    </row>
    <row r="54" spans="1:7" x14ac:dyDescent="0.2">
      <c r="A54" s="14" t="s">
        <v>100</v>
      </c>
      <c r="B54" s="4">
        <v>0</v>
      </c>
      <c r="C54" s="4">
        <v>0</v>
      </c>
      <c r="D54" s="4">
        <f t="shared" si="0"/>
        <v>0</v>
      </c>
      <c r="E54" s="4">
        <v>0</v>
      </c>
      <c r="F54" s="45">
        <v>0</v>
      </c>
      <c r="G54" s="4">
        <f t="shared" si="1"/>
        <v>0</v>
      </c>
    </row>
    <row r="55" spans="1:7" x14ac:dyDescent="0.2">
      <c r="A55" s="14" t="s">
        <v>101</v>
      </c>
      <c r="B55" s="4">
        <v>0</v>
      </c>
      <c r="C55" s="4">
        <v>0</v>
      </c>
      <c r="D55" s="4">
        <f t="shared" si="0"/>
        <v>0</v>
      </c>
      <c r="E55" s="4">
        <v>0</v>
      </c>
      <c r="F55" s="45">
        <v>0</v>
      </c>
      <c r="G55" s="4">
        <f t="shared" si="1"/>
        <v>0</v>
      </c>
    </row>
    <row r="56" spans="1:7" x14ac:dyDescent="0.2">
      <c r="A56" s="14" t="s">
        <v>102</v>
      </c>
      <c r="B56" s="4">
        <v>0</v>
      </c>
      <c r="C56" s="4">
        <v>0</v>
      </c>
      <c r="D56" s="4">
        <f t="shared" si="0"/>
        <v>0</v>
      </c>
      <c r="E56" s="4">
        <v>0</v>
      </c>
      <c r="F56" s="45">
        <v>0</v>
      </c>
      <c r="G56" s="4">
        <f t="shared" si="1"/>
        <v>0</v>
      </c>
    </row>
    <row r="57" spans="1:7" ht="10.5" x14ac:dyDescent="0.25">
      <c r="A57" s="13" t="s">
        <v>126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44">
        <f>SUM(F58:F64)</f>
        <v>0</v>
      </c>
      <c r="G57" s="9">
        <f t="shared" si="1"/>
        <v>0</v>
      </c>
    </row>
    <row r="58" spans="1:7" x14ac:dyDescent="0.2">
      <c r="A58" s="14" t="s">
        <v>103</v>
      </c>
      <c r="B58" s="4">
        <v>0</v>
      </c>
      <c r="C58" s="4">
        <v>0</v>
      </c>
      <c r="D58" s="4">
        <f t="shared" si="0"/>
        <v>0</v>
      </c>
      <c r="E58" s="4">
        <v>0</v>
      </c>
      <c r="F58" s="45">
        <v>0</v>
      </c>
      <c r="G58" s="4">
        <f t="shared" si="1"/>
        <v>0</v>
      </c>
    </row>
    <row r="59" spans="1:7" x14ac:dyDescent="0.2">
      <c r="A59" s="14" t="s">
        <v>104</v>
      </c>
      <c r="B59" s="4">
        <v>0</v>
      </c>
      <c r="C59" s="4">
        <v>0</v>
      </c>
      <c r="D59" s="4">
        <f t="shared" si="0"/>
        <v>0</v>
      </c>
      <c r="E59" s="4">
        <v>0</v>
      </c>
      <c r="F59" s="45">
        <v>0</v>
      </c>
      <c r="G59" s="4">
        <f t="shared" si="1"/>
        <v>0</v>
      </c>
    </row>
    <row r="60" spans="1:7" x14ac:dyDescent="0.2">
      <c r="A60" s="14" t="s">
        <v>105</v>
      </c>
      <c r="B60" s="4">
        <v>0</v>
      </c>
      <c r="C60" s="4">
        <v>0</v>
      </c>
      <c r="D60" s="4">
        <f t="shared" si="0"/>
        <v>0</v>
      </c>
      <c r="E60" s="4">
        <v>0</v>
      </c>
      <c r="F60" s="45">
        <v>0</v>
      </c>
      <c r="G60" s="4">
        <f t="shared" si="1"/>
        <v>0</v>
      </c>
    </row>
    <row r="61" spans="1:7" x14ac:dyDescent="0.2">
      <c r="A61" s="14" t="s">
        <v>106</v>
      </c>
      <c r="B61" s="4">
        <v>0</v>
      </c>
      <c r="C61" s="4">
        <v>0</v>
      </c>
      <c r="D61" s="4">
        <f t="shared" si="0"/>
        <v>0</v>
      </c>
      <c r="E61" s="4">
        <v>0</v>
      </c>
      <c r="F61" s="45">
        <v>0</v>
      </c>
      <c r="G61" s="4">
        <f t="shared" si="1"/>
        <v>0</v>
      </c>
    </row>
    <row r="62" spans="1:7" x14ac:dyDescent="0.2">
      <c r="A62" s="14" t="s">
        <v>107</v>
      </c>
      <c r="B62" s="4">
        <v>0</v>
      </c>
      <c r="C62" s="4">
        <v>0</v>
      </c>
      <c r="D62" s="4">
        <f t="shared" si="0"/>
        <v>0</v>
      </c>
      <c r="E62" s="4">
        <v>0</v>
      </c>
      <c r="F62" s="45">
        <v>0</v>
      </c>
      <c r="G62" s="4">
        <f t="shared" si="1"/>
        <v>0</v>
      </c>
    </row>
    <row r="63" spans="1:7" x14ac:dyDescent="0.2">
      <c r="A63" s="14" t="s">
        <v>108</v>
      </c>
      <c r="B63" s="4">
        <v>0</v>
      </c>
      <c r="C63" s="4">
        <v>0</v>
      </c>
      <c r="D63" s="4">
        <f t="shared" si="0"/>
        <v>0</v>
      </c>
      <c r="E63" s="4">
        <v>0</v>
      </c>
      <c r="F63" s="45">
        <v>0</v>
      </c>
      <c r="G63" s="4">
        <f t="shared" si="1"/>
        <v>0</v>
      </c>
    </row>
    <row r="64" spans="1:7" x14ac:dyDescent="0.2">
      <c r="A64" s="14" t="s">
        <v>109</v>
      </c>
      <c r="B64" s="4">
        <v>0</v>
      </c>
      <c r="C64" s="4">
        <v>0</v>
      </c>
      <c r="D64" s="4">
        <f t="shared" si="0"/>
        <v>0</v>
      </c>
      <c r="E64" s="4">
        <v>0</v>
      </c>
      <c r="F64" s="45">
        <v>0</v>
      </c>
      <c r="G64" s="4">
        <f t="shared" si="1"/>
        <v>0</v>
      </c>
    </row>
    <row r="65" spans="1:7" ht="10.5" x14ac:dyDescent="0.25">
      <c r="A65" s="13" t="s">
        <v>127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44">
        <f>SUM(F66:F68)</f>
        <v>0</v>
      </c>
      <c r="G65" s="9">
        <f t="shared" si="1"/>
        <v>0</v>
      </c>
    </row>
    <row r="66" spans="1:7" x14ac:dyDescent="0.2">
      <c r="A66" s="14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5">
        <v>0</v>
      </c>
      <c r="G66" s="4">
        <f t="shared" si="1"/>
        <v>0</v>
      </c>
    </row>
    <row r="67" spans="1:7" x14ac:dyDescent="0.2">
      <c r="A67" s="14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5">
        <v>0</v>
      </c>
      <c r="G67" s="4">
        <f t="shared" si="1"/>
        <v>0</v>
      </c>
    </row>
    <row r="68" spans="1:7" x14ac:dyDescent="0.2">
      <c r="A68" s="14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5">
        <v>0</v>
      </c>
      <c r="G68" s="4">
        <f t="shared" si="1"/>
        <v>0</v>
      </c>
    </row>
    <row r="69" spans="1:7" ht="10.5" x14ac:dyDescent="0.25">
      <c r="A69" s="13" t="s">
        <v>61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44">
        <f>SUM(F70:F76)</f>
        <v>0</v>
      </c>
      <c r="G69" s="9">
        <f t="shared" si="1"/>
        <v>0</v>
      </c>
    </row>
    <row r="70" spans="1:7" x14ac:dyDescent="0.2">
      <c r="A70" s="14" t="s">
        <v>110</v>
      </c>
      <c r="B70" s="4">
        <v>0</v>
      </c>
      <c r="C70" s="4">
        <v>0</v>
      </c>
      <c r="D70" s="4">
        <f t="shared" si="0"/>
        <v>0</v>
      </c>
      <c r="E70" s="4">
        <v>0</v>
      </c>
      <c r="F70" s="45">
        <v>0</v>
      </c>
      <c r="G70" s="4">
        <f t="shared" ref="G70:G76" si="2">D70-E70</f>
        <v>0</v>
      </c>
    </row>
    <row r="71" spans="1:7" x14ac:dyDescent="0.2">
      <c r="A71" s="14" t="s">
        <v>111</v>
      </c>
      <c r="B71" s="4">
        <v>0</v>
      </c>
      <c r="C71" s="4">
        <v>0</v>
      </c>
      <c r="D71" s="4">
        <f t="shared" si="0"/>
        <v>0</v>
      </c>
      <c r="E71" s="4">
        <v>0</v>
      </c>
      <c r="F71" s="45">
        <v>0</v>
      </c>
      <c r="G71" s="4">
        <f t="shared" si="2"/>
        <v>0</v>
      </c>
    </row>
    <row r="72" spans="1:7" x14ac:dyDescent="0.2">
      <c r="A72" s="14" t="s">
        <v>112</v>
      </c>
      <c r="B72" s="4">
        <v>0</v>
      </c>
      <c r="C72" s="4">
        <v>0</v>
      </c>
      <c r="D72" s="4">
        <f t="shared" si="0"/>
        <v>0</v>
      </c>
      <c r="E72" s="4">
        <v>0</v>
      </c>
      <c r="F72" s="45">
        <v>0</v>
      </c>
      <c r="G72" s="4">
        <f t="shared" si="2"/>
        <v>0</v>
      </c>
    </row>
    <row r="73" spans="1:7" x14ac:dyDescent="0.2">
      <c r="A73" s="14" t="s">
        <v>113</v>
      </c>
      <c r="B73" s="4">
        <v>0</v>
      </c>
      <c r="C73" s="4">
        <v>0</v>
      </c>
      <c r="D73" s="4">
        <f t="shared" si="0"/>
        <v>0</v>
      </c>
      <c r="E73" s="4">
        <v>0</v>
      </c>
      <c r="F73" s="45">
        <v>0</v>
      </c>
      <c r="G73" s="4">
        <f t="shared" si="2"/>
        <v>0</v>
      </c>
    </row>
    <row r="74" spans="1:7" x14ac:dyDescent="0.2">
      <c r="A74" s="14" t="s">
        <v>114</v>
      </c>
      <c r="B74" s="4">
        <v>0</v>
      </c>
      <c r="C74" s="4">
        <v>0</v>
      </c>
      <c r="D74" s="4">
        <f t="shared" si="0"/>
        <v>0</v>
      </c>
      <c r="E74" s="4">
        <v>0</v>
      </c>
      <c r="F74" s="45">
        <v>0</v>
      </c>
      <c r="G74" s="4">
        <f t="shared" si="2"/>
        <v>0</v>
      </c>
    </row>
    <row r="75" spans="1:7" x14ac:dyDescent="0.2">
      <c r="A75" s="14" t="s">
        <v>115</v>
      </c>
      <c r="B75" s="4">
        <v>0</v>
      </c>
      <c r="C75" s="4">
        <v>0</v>
      </c>
      <c r="D75" s="4">
        <f t="shared" si="0"/>
        <v>0</v>
      </c>
      <c r="E75" s="4">
        <v>0</v>
      </c>
      <c r="F75" s="45">
        <v>0</v>
      </c>
      <c r="G75" s="4">
        <f t="shared" si="2"/>
        <v>0</v>
      </c>
    </row>
    <row r="76" spans="1:7" x14ac:dyDescent="0.2">
      <c r="A76" s="15" t="s">
        <v>116</v>
      </c>
      <c r="B76" s="10">
        <v>0</v>
      </c>
      <c r="C76" s="10">
        <v>0</v>
      </c>
      <c r="D76" s="10">
        <f t="shared" si="0"/>
        <v>0</v>
      </c>
      <c r="E76" s="10">
        <v>0</v>
      </c>
      <c r="F76" s="46">
        <v>0</v>
      </c>
      <c r="G76" s="10">
        <f t="shared" si="2"/>
        <v>0</v>
      </c>
    </row>
    <row r="77" spans="1:7" ht="10.5" x14ac:dyDescent="0.25">
      <c r="A77" s="7" t="s">
        <v>50</v>
      </c>
      <c r="B77" s="11">
        <f t="shared" ref="B77:G77" si="3">SUM(B5+B13+B23+B33+B43+B53+B57+B65+B69)</f>
        <v>50035388</v>
      </c>
      <c r="C77" s="11">
        <f t="shared" si="3"/>
        <v>6476758.29</v>
      </c>
      <c r="D77" s="11">
        <f t="shared" si="3"/>
        <v>56512146.290000007</v>
      </c>
      <c r="E77" s="11">
        <f>SUM(E5+E13+E23+E33+E43+E53+E57+E65+E69)</f>
        <v>49242064.000000007</v>
      </c>
      <c r="F77" s="47">
        <f t="shared" si="3"/>
        <v>49242064.000000007</v>
      </c>
      <c r="G77" s="11">
        <f t="shared" si="3"/>
        <v>7270082.2899999991</v>
      </c>
    </row>
    <row r="79" spans="1:7" x14ac:dyDescent="0.2">
      <c r="A79" s="1" t="s">
        <v>120</v>
      </c>
    </row>
    <row r="84" spans="1:1" x14ac:dyDescent="0.2">
      <c r="A84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6A50-81D5-4CE5-B683-FB348AA71165}">
  <sheetPr>
    <tabColor rgb="FF00B050"/>
    <pageSetUpPr fitToPage="1"/>
  </sheetPr>
  <dimension ref="A1:G19"/>
  <sheetViews>
    <sheetView showGridLines="0" topLeftCell="B1" zoomScale="82" zoomScaleNormal="82" workbookViewId="0">
      <selection activeCell="G12" sqref="G12"/>
    </sheetView>
  </sheetViews>
  <sheetFormatPr baseColWidth="10" defaultColWidth="12" defaultRowHeight="10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5" customHeight="1" x14ac:dyDescent="0.2">
      <c r="A1" s="71" t="s">
        <v>154</v>
      </c>
      <c r="B1" s="72"/>
      <c r="C1" s="72"/>
      <c r="D1" s="72"/>
      <c r="E1" s="72"/>
      <c r="F1" s="72"/>
      <c r="G1" s="73"/>
    </row>
    <row r="2" spans="1:7" ht="10.5" x14ac:dyDescent="0.2">
      <c r="A2" s="24"/>
      <c r="B2" s="21"/>
      <c r="C2" s="22"/>
      <c r="D2" s="19" t="s">
        <v>57</v>
      </c>
      <c r="E2" s="22"/>
      <c r="F2" s="23"/>
      <c r="G2" s="66" t="s">
        <v>56</v>
      </c>
    </row>
    <row r="3" spans="1:7" ht="25" customHeight="1" x14ac:dyDescent="0.2">
      <c r="A3" s="20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67"/>
    </row>
    <row r="4" spans="1:7" ht="10.5" x14ac:dyDescent="0.2">
      <c r="A4" s="25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ht="10.5" x14ac:dyDescent="0.2">
      <c r="A5" s="26"/>
      <c r="B5" s="49"/>
      <c r="C5" s="49"/>
      <c r="D5" s="53"/>
      <c r="E5" s="55"/>
      <c r="F5" s="49"/>
      <c r="G5" s="49"/>
    </row>
    <row r="6" spans="1:7" ht="10.5" x14ac:dyDescent="0.2">
      <c r="A6" s="5" t="s">
        <v>0</v>
      </c>
      <c r="B6" s="50">
        <v>45168274</v>
      </c>
      <c r="C6" s="50">
        <v>6476758.29</v>
      </c>
      <c r="D6" s="50">
        <v>51645032.289999999</v>
      </c>
      <c r="E6" s="50">
        <v>46837580.009999998</v>
      </c>
      <c r="F6" s="50">
        <v>46837580.009999998</v>
      </c>
      <c r="G6" s="56">
        <v>4807452.28</v>
      </c>
    </row>
    <row r="7" spans="1:7" ht="10.5" x14ac:dyDescent="0.25">
      <c r="A7" s="5"/>
      <c r="B7" s="51"/>
      <c r="C7" s="51"/>
      <c r="D7" s="51"/>
      <c r="E7" s="51"/>
      <c r="F7" s="51"/>
      <c r="G7" s="48"/>
    </row>
    <row r="8" spans="1:7" ht="10.5" x14ac:dyDescent="0.2">
      <c r="A8" s="5" t="s">
        <v>1</v>
      </c>
      <c r="B8" s="50">
        <v>4867114</v>
      </c>
      <c r="C8" s="50">
        <v>0</v>
      </c>
      <c r="D8" s="50">
        <v>4867114</v>
      </c>
      <c r="E8" s="50">
        <v>2404483.9900000002</v>
      </c>
      <c r="F8" s="50">
        <v>2404483.9900000002</v>
      </c>
      <c r="G8" s="56">
        <v>2462630.0099999998</v>
      </c>
    </row>
    <row r="9" spans="1:7" x14ac:dyDescent="0.2">
      <c r="A9" s="5"/>
      <c r="B9" s="35"/>
      <c r="C9" s="52"/>
      <c r="D9" s="52"/>
      <c r="E9" s="52"/>
      <c r="F9" s="52"/>
      <c r="G9" s="35"/>
    </row>
    <row r="10" spans="1:7" ht="10.5" x14ac:dyDescent="0.2">
      <c r="A10" s="5" t="s">
        <v>2</v>
      </c>
      <c r="B10" s="34">
        <v>0</v>
      </c>
      <c r="C10" s="34">
        <v>0</v>
      </c>
      <c r="D10" s="54">
        <v>0</v>
      </c>
      <c r="E10" s="54">
        <v>0</v>
      </c>
      <c r="F10" s="54">
        <v>0</v>
      </c>
      <c r="G10" s="34">
        <f>D10-E10</f>
        <v>0</v>
      </c>
    </row>
    <row r="11" spans="1:7" x14ac:dyDescent="0.2">
      <c r="A11" s="5"/>
      <c r="B11" s="35"/>
      <c r="C11" s="35"/>
      <c r="D11" s="52"/>
      <c r="E11" s="35"/>
      <c r="F11" s="35"/>
      <c r="G11" s="35"/>
    </row>
    <row r="12" spans="1:7" ht="10.5" x14ac:dyDescent="0.2">
      <c r="A12" s="5" t="s">
        <v>39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f>D12-E12</f>
        <v>0</v>
      </c>
    </row>
    <row r="13" spans="1:7" x14ac:dyDescent="0.2">
      <c r="A13" s="5"/>
      <c r="B13" s="35"/>
      <c r="C13" s="35"/>
      <c r="D13" s="35"/>
      <c r="E13" s="35"/>
      <c r="F13" s="35"/>
      <c r="G13" s="35"/>
    </row>
    <row r="14" spans="1:7" ht="10.5" x14ac:dyDescent="0.2">
      <c r="A14" s="32" t="s">
        <v>36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f>D14-E14</f>
        <v>0</v>
      </c>
    </row>
    <row r="15" spans="1:7" x14ac:dyDescent="0.2">
      <c r="A15" s="31"/>
      <c r="B15" s="10"/>
      <c r="C15" s="10"/>
      <c r="D15" s="10"/>
      <c r="E15" s="10"/>
      <c r="F15" s="10"/>
      <c r="G15" s="10"/>
    </row>
    <row r="16" spans="1:7" ht="10.5" x14ac:dyDescent="0.25">
      <c r="A16" s="7" t="s">
        <v>50</v>
      </c>
      <c r="B16" s="11">
        <f t="shared" ref="B16:G16" si="0">SUM(B6+B8+B10+B12+B14)</f>
        <v>50035388</v>
      </c>
      <c r="C16" s="11">
        <f t="shared" si="0"/>
        <v>6476758.29</v>
      </c>
      <c r="D16" s="11">
        <f t="shared" si="0"/>
        <v>56512146.289999999</v>
      </c>
      <c r="E16" s="11">
        <f t="shared" si="0"/>
        <v>49242064</v>
      </c>
      <c r="F16" s="11">
        <f t="shared" si="0"/>
        <v>49242064</v>
      </c>
      <c r="G16" s="11">
        <f t="shared" si="0"/>
        <v>7270082.29</v>
      </c>
    </row>
    <row r="19" spans="1:1" x14ac:dyDescent="0.2">
      <c r="A1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EDD7-3B8B-4ABC-AFE0-6559810CEA5E}">
  <sheetPr>
    <tabColor rgb="FF00B050"/>
    <pageSetUpPr fitToPage="1"/>
  </sheetPr>
  <dimension ref="A1:G44"/>
  <sheetViews>
    <sheetView showGridLines="0" workbookViewId="0">
      <selection activeCell="A12" sqref="A12"/>
    </sheetView>
  </sheetViews>
  <sheetFormatPr baseColWidth="10" defaultColWidth="12" defaultRowHeight="10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5" customHeight="1" x14ac:dyDescent="0.2">
      <c r="A1" s="71" t="s">
        <v>155</v>
      </c>
      <c r="B1" s="72"/>
      <c r="C1" s="72"/>
      <c r="D1" s="72"/>
      <c r="E1" s="72"/>
      <c r="F1" s="72"/>
      <c r="G1" s="73"/>
    </row>
    <row r="2" spans="1:7" ht="10.5" x14ac:dyDescent="0.2">
      <c r="A2" s="24"/>
      <c r="B2" s="21"/>
      <c r="C2" s="22"/>
      <c r="D2" s="19" t="s">
        <v>57</v>
      </c>
      <c r="E2" s="22"/>
      <c r="F2" s="23"/>
      <c r="G2" s="66" t="s">
        <v>56</v>
      </c>
    </row>
    <row r="3" spans="1:7" ht="25" customHeight="1" x14ac:dyDescent="0.2">
      <c r="A3" s="20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67"/>
    </row>
    <row r="4" spans="1:7" ht="10.5" x14ac:dyDescent="0.2">
      <c r="A4" s="25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ht="10.5" x14ac:dyDescent="0.2">
      <c r="A5" s="26"/>
      <c r="B5" s="27"/>
      <c r="C5" s="27"/>
      <c r="D5" s="27"/>
      <c r="E5" s="27"/>
      <c r="F5" s="27"/>
      <c r="G5" s="27"/>
    </row>
    <row r="6" spans="1:7" ht="10.5" x14ac:dyDescent="0.25">
      <c r="A6" s="6" t="s">
        <v>15</v>
      </c>
      <c r="B6" s="9">
        <f t="shared" ref="B6:G6" si="0">SUM(B7:B14)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</row>
    <row r="7" spans="1:7" x14ac:dyDescent="0.2">
      <c r="A7" s="18" t="s">
        <v>40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8" t="s">
        <v>16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8" t="s">
        <v>122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8" t="s">
        <v>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8" t="s">
        <v>22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8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8" t="s">
        <v>41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8" t="s">
        <v>18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18"/>
      <c r="B15" s="4"/>
      <c r="C15" s="4"/>
      <c r="D15" s="4"/>
      <c r="E15" s="4"/>
      <c r="F15" s="4"/>
      <c r="G15" s="4"/>
    </row>
    <row r="16" spans="1:7" ht="10.5" x14ac:dyDescent="0.25">
      <c r="A16" s="6" t="s">
        <v>19</v>
      </c>
      <c r="B16" s="9">
        <f t="shared" ref="B16:G16" si="3">SUM(B17:B23)</f>
        <v>50035388</v>
      </c>
      <c r="C16" s="9">
        <f t="shared" si="3"/>
        <v>6476758.29</v>
      </c>
      <c r="D16" s="9">
        <f t="shared" si="3"/>
        <v>56512146.289999999</v>
      </c>
      <c r="E16" s="9">
        <f t="shared" si="3"/>
        <v>49242064</v>
      </c>
      <c r="F16" s="9">
        <f t="shared" si="3"/>
        <v>49242064</v>
      </c>
      <c r="G16" s="9">
        <f t="shared" si="3"/>
        <v>7270082.29</v>
      </c>
    </row>
    <row r="17" spans="1:7" ht="10.5" x14ac:dyDescent="0.2">
      <c r="A17" s="59" t="s">
        <v>42</v>
      </c>
      <c r="B17" s="40">
        <v>25711284.34</v>
      </c>
      <c r="C17" s="42">
        <v>3244774.64</v>
      </c>
      <c r="D17" s="42">
        <v>28956058.98</v>
      </c>
      <c r="E17" s="42">
        <v>24499440.68</v>
      </c>
      <c r="F17" s="42">
        <v>24499440.68</v>
      </c>
      <c r="G17" s="42">
        <v>4456618.3</v>
      </c>
    </row>
    <row r="18" spans="1:7" ht="10.5" x14ac:dyDescent="0.25">
      <c r="A18" s="59" t="s">
        <v>27</v>
      </c>
      <c r="B18" s="58">
        <v>0</v>
      </c>
      <c r="C18" s="36">
        <v>0</v>
      </c>
      <c r="D18" s="36">
        <v>0</v>
      </c>
      <c r="E18" s="36">
        <v>0</v>
      </c>
      <c r="F18" s="36">
        <v>0</v>
      </c>
      <c r="G18" s="57">
        <f t="shared" ref="G18:G23" si="4">D18-E18</f>
        <v>0</v>
      </c>
    </row>
    <row r="19" spans="1:7" ht="10.5" x14ac:dyDescent="0.25">
      <c r="A19" s="59" t="s">
        <v>20</v>
      </c>
      <c r="B19" s="58">
        <v>0</v>
      </c>
      <c r="C19" s="36">
        <v>0</v>
      </c>
      <c r="D19" s="36">
        <v>0</v>
      </c>
      <c r="E19" s="36">
        <v>0</v>
      </c>
      <c r="F19" s="36">
        <v>0</v>
      </c>
      <c r="G19" s="57">
        <f t="shared" si="4"/>
        <v>0</v>
      </c>
    </row>
    <row r="20" spans="1:7" ht="10.5" x14ac:dyDescent="0.2">
      <c r="A20" s="59" t="s">
        <v>43</v>
      </c>
      <c r="B20" s="40">
        <v>24324103.66</v>
      </c>
      <c r="C20" s="42">
        <v>3231983.65</v>
      </c>
      <c r="D20" s="42">
        <v>27556087.309999999</v>
      </c>
      <c r="E20" s="42">
        <v>24742623.32</v>
      </c>
      <c r="F20" s="42">
        <v>24742623.32</v>
      </c>
      <c r="G20" s="42">
        <v>2813463.99</v>
      </c>
    </row>
    <row r="21" spans="1:7" ht="10.5" x14ac:dyDescent="0.25">
      <c r="A21" s="59" t="s">
        <v>44</v>
      </c>
      <c r="B21" s="58">
        <v>0</v>
      </c>
      <c r="C21" s="36">
        <v>0</v>
      </c>
      <c r="D21" s="36">
        <v>0</v>
      </c>
      <c r="E21" s="36">
        <v>0</v>
      </c>
      <c r="F21" s="36">
        <v>0</v>
      </c>
      <c r="G21" s="57">
        <f t="shared" si="4"/>
        <v>0</v>
      </c>
    </row>
    <row r="22" spans="1:7" ht="10.5" x14ac:dyDescent="0.25">
      <c r="A22" s="59" t="s">
        <v>45</v>
      </c>
      <c r="B22" s="58">
        <v>0</v>
      </c>
      <c r="C22" s="36">
        <v>0</v>
      </c>
      <c r="D22" s="36">
        <v>0</v>
      </c>
      <c r="E22" s="36">
        <v>0</v>
      </c>
      <c r="F22" s="36">
        <v>0</v>
      </c>
      <c r="G22" s="57">
        <f t="shared" si="4"/>
        <v>0</v>
      </c>
    </row>
    <row r="23" spans="1:7" ht="10.5" x14ac:dyDescent="0.2">
      <c r="A23" s="18" t="s">
        <v>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4">
        <f t="shared" si="4"/>
        <v>0</v>
      </c>
    </row>
    <row r="24" spans="1:7" x14ac:dyDescent="0.2">
      <c r="A24" s="18"/>
      <c r="B24" s="4"/>
      <c r="C24" s="4"/>
      <c r="D24" s="4"/>
      <c r="E24" s="4"/>
      <c r="F24" s="4"/>
      <c r="G24" s="4"/>
    </row>
    <row r="25" spans="1:7" ht="10.5" x14ac:dyDescent="0.25">
      <c r="A25" s="6" t="s">
        <v>46</v>
      </c>
      <c r="B25" s="9">
        <f t="shared" ref="B25:G25" si="5">SUM(B26:B34)</f>
        <v>0</v>
      </c>
      <c r="C25" s="9">
        <f t="shared" si="5"/>
        <v>0</v>
      </c>
      <c r="D25" s="9">
        <f t="shared" si="5"/>
        <v>0</v>
      </c>
      <c r="E25" s="9">
        <f t="shared" si="5"/>
        <v>0</v>
      </c>
      <c r="F25" s="9">
        <f t="shared" si="5"/>
        <v>0</v>
      </c>
      <c r="G25" s="9">
        <f t="shared" si="5"/>
        <v>0</v>
      </c>
    </row>
    <row r="26" spans="1:7" x14ac:dyDescent="0.2">
      <c r="A26" s="18" t="s">
        <v>28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6">D26-E26</f>
        <v>0</v>
      </c>
    </row>
    <row r="27" spans="1:7" x14ac:dyDescent="0.2">
      <c r="A27" s="18" t="s">
        <v>23</v>
      </c>
      <c r="B27" s="4">
        <v>0</v>
      </c>
      <c r="C27" s="4">
        <v>0</v>
      </c>
      <c r="D27" s="4">
        <f t="shared" ref="D27:D34" si="7">B27+C27</f>
        <v>0</v>
      </c>
      <c r="E27" s="4">
        <v>0</v>
      </c>
      <c r="F27" s="33">
        <v>0</v>
      </c>
      <c r="G27" s="4">
        <f t="shared" si="6"/>
        <v>0</v>
      </c>
    </row>
    <row r="28" spans="1:7" x14ac:dyDescent="0.2">
      <c r="A28" s="18" t="s">
        <v>29</v>
      </c>
      <c r="B28" s="4">
        <v>0</v>
      </c>
      <c r="C28" s="4">
        <v>0</v>
      </c>
      <c r="D28" s="4">
        <f t="shared" si="7"/>
        <v>0</v>
      </c>
      <c r="E28" s="4">
        <v>0</v>
      </c>
      <c r="F28" s="33">
        <v>0</v>
      </c>
      <c r="G28" s="4">
        <f t="shared" si="6"/>
        <v>0</v>
      </c>
    </row>
    <row r="29" spans="1:7" x14ac:dyDescent="0.2">
      <c r="A29" s="18" t="s">
        <v>47</v>
      </c>
      <c r="B29" s="4">
        <v>0</v>
      </c>
      <c r="C29" s="4">
        <v>0</v>
      </c>
      <c r="D29" s="4">
        <f t="shared" si="7"/>
        <v>0</v>
      </c>
      <c r="E29" s="4">
        <v>0</v>
      </c>
      <c r="F29" s="4">
        <v>0</v>
      </c>
      <c r="G29" s="4">
        <f t="shared" si="6"/>
        <v>0</v>
      </c>
    </row>
    <row r="30" spans="1:7" x14ac:dyDescent="0.2">
      <c r="A30" s="18" t="s">
        <v>21</v>
      </c>
      <c r="B30" s="4">
        <v>0</v>
      </c>
      <c r="C30" s="4">
        <v>0</v>
      </c>
      <c r="D30" s="4">
        <f t="shared" si="7"/>
        <v>0</v>
      </c>
      <c r="E30" s="4">
        <v>0</v>
      </c>
      <c r="F30" s="4">
        <v>0</v>
      </c>
      <c r="G30" s="4">
        <f t="shared" si="6"/>
        <v>0</v>
      </c>
    </row>
    <row r="31" spans="1:7" x14ac:dyDescent="0.2">
      <c r="A31" s="18" t="s">
        <v>5</v>
      </c>
      <c r="B31" s="4">
        <v>0</v>
      </c>
      <c r="C31" s="4">
        <v>0</v>
      </c>
      <c r="D31" s="4">
        <f t="shared" si="7"/>
        <v>0</v>
      </c>
      <c r="E31" s="4">
        <v>0</v>
      </c>
      <c r="F31" s="4">
        <v>0</v>
      </c>
      <c r="G31" s="4">
        <f t="shared" si="6"/>
        <v>0</v>
      </c>
    </row>
    <row r="32" spans="1:7" x14ac:dyDescent="0.2">
      <c r="A32" s="18" t="s">
        <v>6</v>
      </c>
      <c r="B32" s="4">
        <v>0</v>
      </c>
      <c r="C32" s="4">
        <v>0</v>
      </c>
      <c r="D32" s="4">
        <f t="shared" si="7"/>
        <v>0</v>
      </c>
      <c r="E32" s="4">
        <v>0</v>
      </c>
      <c r="F32" s="4">
        <v>0</v>
      </c>
      <c r="G32" s="4">
        <f t="shared" si="6"/>
        <v>0</v>
      </c>
    </row>
    <row r="33" spans="1:7" x14ac:dyDescent="0.2">
      <c r="A33" s="18" t="s">
        <v>48</v>
      </c>
      <c r="B33" s="4">
        <v>0</v>
      </c>
      <c r="C33" s="4">
        <v>0</v>
      </c>
      <c r="D33" s="4">
        <f t="shared" si="7"/>
        <v>0</v>
      </c>
      <c r="E33" s="4">
        <v>0</v>
      </c>
      <c r="F33" s="4">
        <v>0</v>
      </c>
      <c r="G33" s="4">
        <f t="shared" si="6"/>
        <v>0</v>
      </c>
    </row>
    <row r="34" spans="1:7" x14ac:dyDescent="0.2">
      <c r="A34" s="18" t="s">
        <v>30</v>
      </c>
      <c r="B34" s="4">
        <v>0</v>
      </c>
      <c r="C34" s="4">
        <v>0</v>
      </c>
      <c r="D34" s="4">
        <f t="shared" si="7"/>
        <v>0</v>
      </c>
      <c r="E34" s="4">
        <v>0</v>
      </c>
      <c r="F34" s="4">
        <v>0</v>
      </c>
      <c r="G34" s="4">
        <f t="shared" si="6"/>
        <v>0</v>
      </c>
    </row>
    <row r="35" spans="1:7" x14ac:dyDescent="0.2">
      <c r="A35" s="18"/>
      <c r="B35" s="4"/>
      <c r="C35" s="4"/>
      <c r="D35" s="4"/>
      <c r="E35" s="4"/>
      <c r="F35" s="4"/>
      <c r="G35" s="4"/>
    </row>
    <row r="36" spans="1:7" ht="10.5" x14ac:dyDescent="0.25">
      <c r="A36" s="6" t="s">
        <v>31</v>
      </c>
      <c r="B36" s="9">
        <f t="shared" ref="B36:G36" si="8">SUM(B37:B40)</f>
        <v>0</v>
      </c>
      <c r="C36" s="9">
        <f t="shared" si="8"/>
        <v>0</v>
      </c>
      <c r="D36" s="9">
        <f t="shared" si="8"/>
        <v>0</v>
      </c>
      <c r="E36" s="9">
        <f t="shared" si="8"/>
        <v>0</v>
      </c>
      <c r="F36" s="9">
        <f t="shared" si="8"/>
        <v>0</v>
      </c>
      <c r="G36" s="9">
        <f t="shared" si="8"/>
        <v>0</v>
      </c>
    </row>
    <row r="37" spans="1:7" x14ac:dyDescent="0.2">
      <c r="A37" s="18" t="s">
        <v>49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9">D37-E37</f>
        <v>0</v>
      </c>
    </row>
    <row r="38" spans="1:7" ht="11.25" customHeight="1" x14ac:dyDescent="0.2">
      <c r="A38" s="18" t="s">
        <v>24</v>
      </c>
      <c r="B38" s="4">
        <v>0</v>
      </c>
      <c r="C38" s="4">
        <v>0</v>
      </c>
      <c r="D38" s="4">
        <f t="shared" ref="D38:D40" si="10">B38+C38</f>
        <v>0</v>
      </c>
      <c r="E38" s="4">
        <v>0</v>
      </c>
      <c r="F38" s="4">
        <v>0</v>
      </c>
      <c r="G38" s="4">
        <f t="shared" si="9"/>
        <v>0</v>
      </c>
    </row>
    <row r="39" spans="1:7" x14ac:dyDescent="0.2">
      <c r="A39" s="18" t="s">
        <v>32</v>
      </c>
      <c r="B39" s="4">
        <v>0</v>
      </c>
      <c r="C39" s="4">
        <v>0</v>
      </c>
      <c r="D39" s="4">
        <f t="shared" si="10"/>
        <v>0</v>
      </c>
      <c r="E39" s="4">
        <v>0</v>
      </c>
      <c r="F39" s="4">
        <v>0</v>
      </c>
      <c r="G39" s="4">
        <f t="shared" si="9"/>
        <v>0</v>
      </c>
    </row>
    <row r="40" spans="1:7" x14ac:dyDescent="0.2">
      <c r="A40" s="18" t="s">
        <v>7</v>
      </c>
      <c r="B40" s="4">
        <v>0</v>
      </c>
      <c r="C40" s="4">
        <v>0</v>
      </c>
      <c r="D40" s="4">
        <f t="shared" si="10"/>
        <v>0</v>
      </c>
      <c r="E40" s="4">
        <v>0</v>
      </c>
      <c r="F40" s="4">
        <v>0</v>
      </c>
      <c r="G40" s="4">
        <f t="shared" si="9"/>
        <v>0</v>
      </c>
    </row>
    <row r="41" spans="1:7" x14ac:dyDescent="0.2">
      <c r="A41" s="18"/>
      <c r="B41" s="4"/>
      <c r="C41" s="4"/>
      <c r="D41" s="4"/>
      <c r="E41" s="4"/>
      <c r="F41" s="4"/>
      <c r="G41" s="4"/>
    </row>
    <row r="42" spans="1:7" ht="10.5" x14ac:dyDescent="0.25">
      <c r="A42" s="8" t="s">
        <v>50</v>
      </c>
      <c r="B42" s="12">
        <f t="shared" ref="B42:G42" si="11">SUM(B36+B25+B16+B6)</f>
        <v>50035388</v>
      </c>
      <c r="C42" s="12">
        <f t="shared" si="11"/>
        <v>6476758.29</v>
      </c>
      <c r="D42" s="12">
        <f t="shared" si="11"/>
        <v>56512146.289999999</v>
      </c>
      <c r="E42" s="12">
        <f t="shared" si="11"/>
        <v>49242064</v>
      </c>
      <c r="F42" s="12">
        <f t="shared" si="11"/>
        <v>49242064</v>
      </c>
      <c r="G42" s="12">
        <f t="shared" si="11"/>
        <v>7270082.29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CA</vt:lpstr>
      <vt:lpstr>COG</vt:lpstr>
      <vt:lpstr>CTG</vt:lpstr>
      <vt:lpstr>CFG</vt:lpstr>
      <vt:lpstr>CA!Área_de_impresión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Administración PML</cp:lastModifiedBy>
  <cp:lastPrinted>2025-02-14T15:46:57Z</cp:lastPrinted>
  <dcterms:created xsi:type="dcterms:W3CDTF">2014-02-10T03:37:14Z</dcterms:created>
  <dcterms:modified xsi:type="dcterms:W3CDTF">2025-02-16T00:32:05Z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